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boe2021.sharepoint.com/sites/TBOEVorstand649/Freigegebene Dokumente/General/02 Aufbau und Organisation/01 Verband/09 Vorlagen/"/>
    </mc:Choice>
  </mc:AlternateContent>
  <xr:revisionPtr revIDLastSave="0" documentId="8_{88D4F038-2A06-42DD-8E47-7542A9878BBE}" xr6:coauthVersionLast="47" xr6:coauthVersionMax="47" xr10:uidLastSave="{00000000-0000-0000-0000-000000000000}"/>
  <bookViews>
    <workbookView xWindow="-108" yWindow="-108" windowWidth="23256" windowHeight="12576" activeTab="2" xr2:uid="{064B2B50-F3D1-4819-85A9-96FC66EF3B17}"/>
  </bookViews>
  <sheets>
    <sheet name="pers. Spesen" sheetId="9" r:id="rId1"/>
    <sheet name="Sitzungen-Sammelentschädigung" sheetId="8" r:id="rId2"/>
    <sheet name="Wettkämpfe-Sammelentschädigung" sheetId="11" r:id="rId3"/>
    <sheet name="Ausbildung-Sammelentschädigung" sheetId="13" r:id="rId4"/>
    <sheet name="J+S-Sammelentschädig" sheetId="16" r:id="rId5"/>
  </sheets>
  <definedNames>
    <definedName name="_xlnm.Print_Area" localSheetId="3">'Ausbildung-Sammelentschädigung'!$A$1:$V$28</definedName>
    <definedName name="_xlnm.Print_Area" localSheetId="4">'J+S-Sammelentschädig'!$A$1:$W$37</definedName>
    <definedName name="_xlnm.Print_Area" localSheetId="0">'pers. Spesen'!$A$1:$H$27</definedName>
    <definedName name="_xlnm.Print_Area" localSheetId="1">'Sitzungen-Sammelentschädigung'!$A$1:$G$25</definedName>
    <definedName name="_xlnm.Print_Area" localSheetId="2">'Wettkämpfe-Sammelentschädigung'!$A$1:$S$48</definedName>
    <definedName name="_xlnm.Print_Titles" localSheetId="3">'Ausbildung-Sammelentschädigung'!$1:$7</definedName>
    <definedName name="_xlnm.Print_Titles" localSheetId="4">'J+S-Sammelentschädig'!$1:$7</definedName>
    <definedName name="_xlnm.Print_Titles" localSheetId="2">'Wettkämpfe-Sammelentschädigung'!$1:$7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1" l="1"/>
  <c r="F28" i="11"/>
  <c r="J29" i="16"/>
  <c r="J25" i="16"/>
  <c r="J21" i="16"/>
  <c r="J17" i="16"/>
  <c r="J13" i="16"/>
  <c r="J8" i="16"/>
  <c r="I18" i="13"/>
  <c r="I19" i="13"/>
  <c r="I17" i="13"/>
  <c r="I22" i="13"/>
  <c r="I11" i="13"/>
  <c r="I12" i="13"/>
  <c r="I13" i="13"/>
  <c r="I14" i="13"/>
  <c r="I15" i="13"/>
  <c r="I16" i="13"/>
  <c r="I20" i="13"/>
  <c r="I21" i="13"/>
  <c r="I23" i="13"/>
  <c r="I10" i="13"/>
  <c r="I8" i="13"/>
  <c r="F16" i="8"/>
  <c r="F17" i="8"/>
  <c r="J33" i="16" l="1"/>
  <c r="F18" i="8"/>
  <c r="F9" i="8"/>
  <c r="F10" i="8"/>
  <c r="F11" i="8"/>
  <c r="F12" i="8"/>
  <c r="F13" i="8"/>
  <c r="F14" i="8"/>
  <c r="F15" i="8"/>
  <c r="F19" i="8"/>
  <c r="F20" i="8"/>
  <c r="F8" i="8"/>
  <c r="F9" i="11" l="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8" i="11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8" i="9"/>
  <c r="I24" i="13" l="1"/>
  <c r="H22" i="9" l="1"/>
  <c r="F21" i="8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<sst xmlns="http://schemas.openxmlformats.org/spreadsheetml/2006/main" count="221" uniqueCount="70">
  <si>
    <t>Datum</t>
  </si>
  <si>
    <t>Total</t>
  </si>
  <si>
    <t>Unterschrift</t>
  </si>
  <si>
    <t>Entschädigung</t>
  </si>
  <si>
    <t>Wettkampf</t>
  </si>
  <si>
    <t>Name</t>
  </si>
  <si>
    <t>Vorname</t>
  </si>
  <si>
    <t>Ort</t>
  </si>
  <si>
    <t>Team</t>
  </si>
  <si>
    <t>Ressort</t>
  </si>
  <si>
    <t>Wohnort</t>
  </si>
  <si>
    <t>IBAN</t>
  </si>
  <si>
    <t>Zeit-Entschädigung</t>
  </si>
  <si>
    <t>km
hin+zurück</t>
  </si>
  <si>
    <t>Ressort-Unterschrift</t>
  </si>
  <si>
    <t>Verantw. Person</t>
  </si>
  <si>
    <t>Einreichung nach jeder Sitzung, spätestens am 30.11.</t>
  </si>
  <si>
    <t>Name, Vorname</t>
  </si>
  <si>
    <t>Adresse, Ort</t>
  </si>
  <si>
    <t>Einreichung pro Quartal, spätestens am 30.11.</t>
  </si>
  <si>
    <t>Bezeichnung / Beschreibung</t>
  </si>
  <si>
    <r>
      <t xml:space="preserve">Auslagen
</t>
    </r>
    <r>
      <rPr>
        <sz val="7"/>
        <color theme="1"/>
        <rFont val="Arial"/>
        <family val="2"/>
      </rPr>
      <t>(Quittung einreichen)</t>
    </r>
  </si>
  <si>
    <t>Quittung Nr.</t>
  </si>
  <si>
    <t>pers. Unterschrift</t>
  </si>
  <si>
    <t>Einreichung nach jedem Wettkampf, spätestens am 30.11.</t>
  </si>
  <si>
    <t>Entschädigung - PERSÖNLICHE AUSLAGEN</t>
  </si>
  <si>
    <t>Einreichung nach jeder Ausbildung, spätestens am 30.11.</t>
  </si>
  <si>
    <t>Kursname</t>
  </si>
  <si>
    <t>2-4 Std.</t>
  </si>
  <si>
    <t>&gt; 2 Std.</t>
  </si>
  <si>
    <t>&lt; 4 Std.</t>
  </si>
  <si>
    <t>Sitzungs-dauer</t>
  </si>
  <si>
    <t>Kurs-dauer</t>
  </si>
  <si>
    <t>Entschädigung
Total</t>
  </si>
  <si>
    <t>km
hin+zurück
Spesen</t>
  </si>
  <si>
    <t>km hin + zurück
Entschädigung</t>
  </si>
  <si>
    <t>Expert</t>
  </si>
  <si>
    <t>Referent</t>
  </si>
  <si>
    <t>Helfer</t>
  </si>
  <si>
    <t xml:space="preserve">Leiter </t>
  </si>
  <si>
    <t>=SVERWEIS(E8&amp;G8;WAHL({1.2};Q:Q&amp;R:R;S:S);2;0)</t>
  </si>
  <si>
    <t>Admin. Arbeiten</t>
  </si>
  <si>
    <t>bis 2 Std.</t>
  </si>
  <si>
    <t xml:space="preserve"> 2-4 Std.</t>
  </si>
  <si>
    <t xml:space="preserve"> ab 4 Std.</t>
  </si>
  <si>
    <t>Dauer</t>
  </si>
  <si>
    <t>Ansatz</t>
  </si>
  <si>
    <t xml:space="preserve">
Vorname</t>
  </si>
  <si>
    <t xml:space="preserve">
Wohnort</t>
  </si>
  <si>
    <t xml:space="preserve">
IBAN</t>
  </si>
  <si>
    <t xml:space="preserve">
Einsatz als</t>
  </si>
  <si>
    <t xml:space="preserve">
Unterschrift</t>
  </si>
  <si>
    <r>
      <rPr>
        <b/>
        <sz val="11"/>
        <color theme="1"/>
        <rFont val="Arial"/>
        <family val="2"/>
      </rPr>
      <t>Leitungen</t>
    </r>
    <r>
      <rPr>
        <sz val="11"/>
        <color theme="1"/>
        <rFont val="Arial"/>
        <family val="2"/>
      </rPr>
      <t xml:space="preserve">
Name</t>
    </r>
  </si>
  <si>
    <r>
      <rPr>
        <b/>
        <sz val="11"/>
        <color theme="1"/>
        <rFont val="Arial"/>
        <family val="2"/>
      </rPr>
      <t>Verantw. Person</t>
    </r>
    <r>
      <rPr>
        <sz val="11"/>
        <color theme="1"/>
        <rFont val="Arial"/>
        <family val="2"/>
      </rPr>
      <t xml:space="preserve">
Name</t>
    </r>
  </si>
  <si>
    <t>Abrechnungszeit</t>
  </si>
  <si>
    <r>
      <t xml:space="preserve">Sammelentschädigung - SITZUNGEN </t>
    </r>
    <r>
      <rPr>
        <b/>
        <sz val="11"/>
        <color theme="1"/>
        <rFont val="Arial"/>
        <family val="2"/>
      </rPr>
      <t>(Entschädigung für mehrere Teilnehmer)</t>
    </r>
  </si>
  <si>
    <t>Sitzungsname</t>
  </si>
  <si>
    <r>
      <t xml:space="preserve">Sammelentschädigung in bar - RICHTER </t>
    </r>
    <r>
      <rPr>
        <b/>
        <sz val="11"/>
        <color theme="1"/>
        <rFont val="Arial"/>
        <family val="2"/>
      </rPr>
      <t>(Entschädigung für mehrere Richter)</t>
    </r>
  </si>
  <si>
    <r>
      <t xml:space="preserve">Sammelentschädigung - AUSBILDUNG </t>
    </r>
    <r>
      <rPr>
        <b/>
        <sz val="11"/>
        <color theme="1"/>
        <rFont val="Arial"/>
        <family val="2"/>
      </rPr>
      <t>(Entschädigung für mehrere Leitungen)</t>
    </r>
  </si>
  <si>
    <r>
      <t xml:space="preserve">Sammelentschädigung - J+S </t>
    </r>
    <r>
      <rPr>
        <b/>
        <sz val="11"/>
        <color theme="1"/>
        <rFont val="Arial"/>
        <family val="2"/>
      </rPr>
      <t>(Entschädigung für mehrere Leitungen bei mehreren Kursen)</t>
    </r>
  </si>
  <si>
    <t xml:space="preserve">Kurs-dauer </t>
  </si>
  <si>
    <t xml:space="preserve">
Kursname</t>
  </si>
  <si>
    <t>ab 4 Std.</t>
  </si>
  <si>
    <t>Präsidium</t>
  </si>
  <si>
    <t>Dienste</t>
  </si>
  <si>
    <t>Ausbildung</t>
  </si>
  <si>
    <t>Personal</t>
  </si>
  <si>
    <t>Wettkämpfe</t>
  </si>
  <si>
    <t>Total Seite 1</t>
  </si>
  <si>
    <t>Total Seite 1+2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</si>
</sst>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#,##0.00\ &quot;CHF&quot;"/>
    <numFmt numFmtId="165" formatCode="_ &quot;SFr.&quot;\ * #,##0.00_ ;_ &quot;SFr.&quot;\ * \-#,##0.00_ ;_ &quot;SFr.&quot;\ * &quot;-&quot;??_ ;_ @_ "/>
    <numFmt numFmtId="166" formatCode="0\-0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sz val="22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20"/>
      <color theme="3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18"/>
      <color theme="1"/>
      <name val="Arial"/>
      <family val="2"/>
    </font>
    <font>
      <sz val="7"/>
      <color theme="1"/>
      <name val="Arial"/>
      <family val="2"/>
    </font>
    <font>
      <b/>
      <sz val="11"/>
      <name val="Arial"/>
      <family val="2"/>
    </font>
    <font>
      <sz val="11"/>
      <color theme="1"/>
      <name val="Aptos Narrow"/>
      <family val="2"/>
      <scheme val="minor"/>
    </font>
    <font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20" fillId="0" borderId="0" applyFont="0" applyFill="0" applyBorder="0" applyAlignment="0" applyProtection="0"/>
  </cellStyleXfs>
  <cellXfs count="101">
    <xf numFmtId="0" fontId="0" fillId="0" borderId="0" xfId="0"/>
    <xf numFmtId="0" fontId="9" fillId="0" borderId="0" xfId="0" applyFont="1"/>
    <xf numFmtId="0" fontId="14" fillId="0" borderId="0" xfId="0" applyFont="1"/>
    <xf numFmtId="0" fontId="6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44" fontId="9" fillId="2" borderId="5" xfId="0" applyNumberFormat="1" applyFont="1" applyFill="1" applyBorder="1"/>
    <xf numFmtId="44" fontId="10" fillId="2" borderId="2" xfId="0" applyNumberFormat="1" applyFont="1" applyFill="1" applyBorder="1" applyAlignment="1">
      <alignment horizontal="left" vertical="center"/>
    </xf>
    <xf numFmtId="164" fontId="19" fillId="2" borderId="1" xfId="0" applyNumberFormat="1" applyFont="1" applyFill="1" applyBorder="1" applyAlignment="1">
      <alignment horizontal="left" vertical="center"/>
    </xf>
    <xf numFmtId="44" fontId="9" fillId="3" borderId="5" xfId="0" applyNumberFormat="1" applyFont="1" applyFill="1" applyBorder="1"/>
    <xf numFmtId="0" fontId="5" fillId="2" borderId="5" xfId="0" applyFont="1" applyFill="1" applyBorder="1" applyAlignment="1">
      <alignment horizontal="center" vertical="center" wrapText="1"/>
    </xf>
    <xf numFmtId="44" fontId="9" fillId="3" borderId="5" xfId="0" applyNumberFormat="1" applyFont="1" applyFill="1" applyBorder="1" applyAlignment="1">
      <alignment horizontal="center"/>
    </xf>
    <xf numFmtId="0" fontId="17" fillId="3" borderId="0" xfId="0" applyFont="1" applyFill="1" applyAlignment="1">
      <alignment vertical="center"/>
    </xf>
    <xf numFmtId="0" fontId="13" fillId="3" borderId="0" xfId="1" applyFont="1" applyFill="1" applyAlignment="1"/>
    <xf numFmtId="0" fontId="8" fillId="3" borderId="0" xfId="1" applyFont="1" applyFill="1" applyAlignment="1"/>
    <xf numFmtId="0" fontId="6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left" vertical="center" wrapText="1" indent="1"/>
    </xf>
    <xf numFmtId="0" fontId="9" fillId="3" borderId="0" xfId="0" applyFont="1" applyFill="1"/>
    <xf numFmtId="0" fontId="9" fillId="3" borderId="0" xfId="0" applyFont="1" applyFill="1" applyAlignment="1">
      <alignment horizontal="left" vertical="center" wrapText="1"/>
    </xf>
    <xf numFmtId="2" fontId="9" fillId="3" borderId="0" xfId="0" applyNumberFormat="1" applyFont="1" applyFill="1" applyAlignment="1">
      <alignment horizontal="left" vertical="center" wrapText="1" indent="1"/>
    </xf>
    <xf numFmtId="0" fontId="6" fillId="3" borderId="0" xfId="0" applyFont="1" applyFill="1" applyAlignment="1">
      <alignment horizontal="left"/>
    </xf>
    <xf numFmtId="0" fontId="6" fillId="3" borderId="0" xfId="0" applyFont="1" applyFill="1"/>
    <xf numFmtId="0" fontId="9" fillId="3" borderId="0" xfId="0" applyFont="1" applyFill="1" applyAlignment="1">
      <alignment horizontal="center" vertical="center" wrapText="1"/>
    </xf>
    <xf numFmtId="0" fontId="14" fillId="3" borderId="0" xfId="0" applyFont="1" applyFill="1"/>
    <xf numFmtId="0" fontId="5" fillId="3" borderId="5" xfId="0" applyFont="1" applyFill="1" applyBorder="1" applyAlignment="1">
      <alignment horizontal="left"/>
    </xf>
    <xf numFmtId="0" fontId="5" fillId="3" borderId="5" xfId="0" applyFont="1" applyFill="1" applyBorder="1"/>
    <xf numFmtId="0" fontId="9" fillId="3" borderId="5" xfId="0" applyFont="1" applyFill="1" applyBorder="1"/>
    <xf numFmtId="2" fontId="9" fillId="3" borderId="5" xfId="0" applyNumberFormat="1" applyFont="1" applyFill="1" applyBorder="1"/>
    <xf numFmtId="14" fontId="9" fillId="3" borderId="5" xfId="0" applyNumberFormat="1" applyFont="1" applyFill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0" fontId="5" fillId="3" borderId="0" xfId="0" applyFont="1" applyFill="1"/>
    <xf numFmtId="2" fontId="9" fillId="3" borderId="6" xfId="0" applyNumberFormat="1" applyFont="1" applyFill="1" applyBorder="1"/>
    <xf numFmtId="0" fontId="6" fillId="3" borderId="0" xfId="0" applyFont="1" applyFill="1" applyAlignment="1">
      <alignment horizontal="right" wrapText="1"/>
    </xf>
    <xf numFmtId="0" fontId="9" fillId="3" borderId="4" xfId="0" applyFont="1" applyFill="1" applyBorder="1" applyAlignment="1">
      <alignment horizontal="center"/>
    </xf>
    <xf numFmtId="0" fontId="6" fillId="3" borderId="0" xfId="0" applyFont="1" applyFill="1" applyAlignment="1">
      <alignment horizontal="right" vertical="center" wrapText="1"/>
    </xf>
    <xf numFmtId="0" fontId="16" fillId="3" borderId="0" xfId="0" applyFont="1" applyFill="1" applyAlignment="1">
      <alignment vertical="top"/>
    </xf>
    <xf numFmtId="0" fontId="11" fillId="3" borderId="0" xfId="0" applyFont="1" applyFill="1"/>
    <xf numFmtId="0" fontId="15" fillId="3" borderId="0" xfId="0" applyFont="1" applyFill="1"/>
    <xf numFmtId="0" fontId="12" fillId="3" borderId="0" xfId="0" applyFont="1" applyFill="1"/>
    <xf numFmtId="165" fontId="12" fillId="3" borderId="0" xfId="0" applyNumberFormat="1" applyFont="1" applyFill="1"/>
    <xf numFmtId="0" fontId="15" fillId="3" borderId="0" xfId="0" applyFont="1" applyFill="1" applyAlignment="1">
      <alignment wrapText="1"/>
    </xf>
    <xf numFmtId="16" fontId="12" fillId="3" borderId="0" xfId="0" applyNumberFormat="1" applyFont="1" applyFill="1" applyAlignment="1">
      <alignment vertical="top"/>
    </xf>
    <xf numFmtId="165" fontId="12" fillId="3" borderId="0" xfId="0" applyNumberFormat="1" applyFont="1" applyFill="1" applyAlignment="1">
      <alignment vertical="top"/>
    </xf>
    <xf numFmtId="0" fontId="15" fillId="3" borderId="0" xfId="0" applyFont="1" applyFill="1" applyAlignment="1">
      <alignment horizontal="left" wrapText="1"/>
    </xf>
    <xf numFmtId="1" fontId="9" fillId="3" borderId="5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right"/>
    </xf>
    <xf numFmtId="0" fontId="5" fillId="0" borderId="0" xfId="0" applyFont="1"/>
    <xf numFmtId="0" fontId="5" fillId="3" borderId="0" xfId="0" quotePrefix="1" applyFont="1" applyFill="1"/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3" fontId="9" fillId="0" borderId="0" xfId="2" applyFont="1"/>
    <xf numFmtId="43" fontId="5" fillId="0" borderId="0" xfId="2" applyFont="1"/>
    <xf numFmtId="43" fontId="4" fillId="0" borderId="0" xfId="2" applyFont="1"/>
    <xf numFmtId="0" fontId="4" fillId="2" borderId="5" xfId="0" applyFont="1" applyFill="1" applyBorder="1" applyAlignment="1">
      <alignment vertical="center" wrapText="1"/>
    </xf>
    <xf numFmtId="0" fontId="4" fillId="3" borderId="0" xfId="0" applyFont="1" applyFill="1"/>
    <xf numFmtId="0" fontId="4" fillId="3" borderId="10" xfId="0" applyFont="1" applyFill="1" applyBorder="1"/>
    <xf numFmtId="0" fontId="9" fillId="3" borderId="10" xfId="0" applyFont="1" applyFill="1" applyBorder="1"/>
    <xf numFmtId="43" fontId="4" fillId="0" borderId="10" xfId="2" applyFont="1" applyBorder="1"/>
    <xf numFmtId="166" fontId="4" fillId="0" borderId="10" xfId="2" applyNumberFormat="1" applyFont="1" applyBorder="1"/>
    <xf numFmtId="0" fontId="4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166" fontId="3" fillId="0" borderId="0" xfId="2" applyNumberFormat="1" applyFont="1"/>
    <xf numFmtId="0" fontId="2" fillId="3" borderId="0" xfId="0" applyFont="1" applyFill="1"/>
    <xf numFmtId="0" fontId="4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left" vertical="center"/>
    </xf>
    <xf numFmtId="2" fontId="9" fillId="3" borderId="5" xfId="0" applyNumberFormat="1" applyFont="1" applyFill="1" applyBorder="1" applyAlignment="1">
      <alignment vertical="center"/>
    </xf>
    <xf numFmtId="44" fontId="5" fillId="2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14" fontId="9" fillId="3" borderId="5" xfId="0" applyNumberFormat="1" applyFont="1" applyFill="1" applyBorder="1" applyAlignment="1">
      <alignment horizontal="left" vertical="center"/>
    </xf>
    <xf numFmtId="44" fontId="9" fillId="3" borderId="5" xfId="0" applyNumberFormat="1" applyFont="1" applyFill="1" applyBorder="1" applyAlignment="1">
      <alignment horizontal="left" vertical="center"/>
    </xf>
    <xf numFmtId="2" fontId="9" fillId="3" borderId="5" xfId="0" applyNumberFormat="1" applyFont="1" applyFill="1" applyBorder="1" applyAlignment="1">
      <alignment horizontal="left" vertical="center"/>
    </xf>
    <xf numFmtId="44" fontId="9" fillId="2" borderId="5" xfId="0" applyNumberFormat="1" applyFont="1" applyFill="1" applyBorder="1" applyAlignment="1">
      <alignment horizontal="left" vertical="center"/>
    </xf>
    <xf numFmtId="2" fontId="9" fillId="3" borderId="6" xfId="0" applyNumberFormat="1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22" fillId="3" borderId="0" xfId="0" applyFont="1" applyFill="1"/>
    <xf numFmtId="0" fontId="21" fillId="3" borderId="0" xfId="0" applyFont="1" applyFill="1"/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14" fontId="9" fillId="3" borderId="3" xfId="0" applyNumberFormat="1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15" fillId="3" borderId="0" xfId="0" applyFont="1" applyFill="1" applyAlignment="1">
      <alignment horizontal="left" wrapText="1"/>
    </xf>
    <xf numFmtId="0" fontId="9" fillId="3" borderId="4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right" wrapText="1"/>
    </xf>
    <xf numFmtId="0" fontId="9" fillId="3" borderId="6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44" fontId="5" fillId="2" borderId="6" xfId="0" applyNumberFormat="1" applyFont="1" applyFill="1" applyBorder="1" applyAlignment="1">
      <alignment horizontal="center" vertical="center"/>
    </xf>
    <xf numFmtId="44" fontId="5" fillId="2" borderId="11" xfId="0" applyNumberFormat="1" applyFont="1" applyFill="1" applyBorder="1" applyAlignment="1">
      <alignment horizontal="center" vertical="center"/>
    </xf>
    <xf numFmtId="44" fontId="5" fillId="2" borderId="9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</cellXfs>
  <cellStyles count="3">
    <cellStyle name="Komma" xfId="2" builtinId="3"/>
    <cellStyle name="Standard" xfId="0" builtinId="0"/>
    <cellStyle name="Überschrift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12247</xdr:colOff>
      <xdr:row>21</xdr:row>
      <xdr:rowOff>115661</xdr:rowOff>
    </xdr:from>
    <xdr:ext cx="4735286" cy="156074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C51308BB-C3B8-4EBF-A064-0E3431810D1A}"/>
            </a:ext>
          </a:extLst>
        </xdr:cNvPr>
        <xdr:cNvSpPr txBox="1"/>
      </xdr:nvSpPr>
      <xdr:spPr>
        <a:xfrm>
          <a:off x="12247" y="5421086"/>
          <a:ext cx="4735286" cy="1560740"/>
        </a:xfrm>
        <a:prstGeom prst="rect">
          <a:avLst/>
        </a:prstGeom>
        <a:solidFill>
          <a:schemeClr val="tx2">
            <a:lumMod val="10000"/>
            <a:lumOff val="9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800" b="1" i="0" u="sng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Allgemeine Ansätze</a:t>
          </a:r>
        </a:p>
        <a:p>
          <a:r>
            <a:rPr lang="de-CH" sz="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Individuelle</a:t>
          </a:r>
          <a:r>
            <a:rPr lang="de-CH" sz="8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Entschädigung </a:t>
          </a:r>
          <a:r>
            <a:rPr lang="de-CH" sz="8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(max. 5 Ansätze im Jahr)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	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2-4 Std.	CHF</a:t>
          </a:r>
          <a:r>
            <a:rPr lang="de-CH" sz="8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</a:p>
        <a:p>
          <a:endParaRPr lang="de-CH" sz="800" b="0" i="0" u="none" strike="noStrike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Sitzungsgelder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 Std.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CHF      30.00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(wenn nicht als Sammelabrechnung entschädigt)    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2-4 Std.	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  60.00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</a:t>
          </a:r>
          <a:r>
            <a:rPr lang="de-CH" sz="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CH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Reisespesen 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			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 km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CHF         0.50 </a:t>
          </a:r>
        </a:p>
        <a:p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km-Distanz</a:t>
          </a:r>
          <a:r>
            <a:rPr lang="de-CH" sz="8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Wohnort zu Zielort &amp; retour</a:t>
          </a:r>
          <a:r>
            <a:rPr lang="de-CH" sz="8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oder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sämtliche öV mit Halbtax 2. Klasse</a:t>
          </a:r>
        </a:p>
        <a:p>
          <a:endParaRPr lang="de-CH" sz="8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Aus-</a:t>
          </a:r>
          <a:r>
            <a:rPr lang="de-CH" sz="8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und Weiterbildung</a:t>
          </a:r>
        </a:p>
        <a:p>
          <a:r>
            <a:rPr lang="de-CH" sz="8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Kosten über CHF 500.00 ist die Zustimmung des VV einzuholen.</a:t>
          </a:r>
        </a:p>
        <a:p>
          <a:endParaRPr lang="de-CH" sz="900" b="0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de-CH" sz="900" b="0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de-CH" sz="900"/>
        </a:p>
      </xdr:txBody>
    </xdr:sp>
    <xdr:clientData/>
  </xdr:oneCellAnchor>
  <xdr:oneCellAnchor>
    <xdr:from>
      <xdr:col>4</xdr:col>
      <xdr:colOff>0</xdr:colOff>
      <xdr:row>56</xdr:row>
      <xdr:rowOff>45996</xdr:rowOff>
    </xdr:from>
    <xdr:ext cx="4735286" cy="5105402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900E3052-48C1-481D-AFE8-C765E4F4DABC}"/>
            </a:ext>
          </a:extLst>
        </xdr:cNvPr>
        <xdr:cNvSpPr txBox="1"/>
      </xdr:nvSpPr>
      <xdr:spPr>
        <a:xfrm>
          <a:off x="5257800" y="11895096"/>
          <a:ext cx="4735286" cy="5105402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800" b="1" i="0" u="sng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Ansätze VTF</a:t>
          </a: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Individuelle</a:t>
          </a:r>
          <a:r>
            <a:rPr lang="de-CH" sz="8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Entschädigung 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(max. 5 Ansätze im Jahr)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2-4 Std.	</a:t>
          </a: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</a:p>
        <a:p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Sitzungsgelder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 Std.	CHF      30.00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(wenn nicht als Sammelabrechnung entschädigt)    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2-4 Std.	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  60.00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</a:t>
          </a:r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Reisespesen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 km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CHF         0.50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km-Distanz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Wohnort zu Zielort &amp; retour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oder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sämtliche öV mit Halbtax 2. Klasse</a:t>
          </a: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Zusätzliche Entschädigungen</a:t>
          </a: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Erstellen Einsatzpläne Einzelwettkämpfe		 CHF   120.00 </a:t>
          </a: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Erstellen Spielpläne 			 CHF   120.00 </a:t>
          </a: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Erstellen Einsatzpläne Vereinswettkämpfe 		 CHF   480.00 </a:t>
          </a: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Private/angemietete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Hardware			 CHF   200.00 </a:t>
          </a:r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e-CH" sz="8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Wettkampfleitung pro Sparte 		pro Tag	 CHF     50.00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Verpflegung, Unterkunft und Shirt (sofern durch das lokale OK angeboten) </a:t>
          </a:r>
        </a:p>
        <a:p>
          <a:endParaRPr lang="de-CH" sz="8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Brevetierte WR GYM, GETU, TA 		bis 4.5 Std. 	CHF     15.00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 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und Unterkunft </a:t>
          </a:r>
        </a:p>
        <a:p>
          <a:endParaRPr lang="de-CH" sz="800" b="1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Stufe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Brevetierte KR LA 			bis 4.5 Std. 	CHF     15.00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 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Pauschale Reisespesen (nicht nach km-Distand)	pro Tag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und Unterkunft </a:t>
          </a:r>
        </a:p>
        <a:p>
          <a:endParaRPr lang="de-CH" sz="800" b="1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Brevetierte KR Fachteste, KR Fit&amp;Fun, Büro, Speaker 	bis 4.5 Std.	CHF     15.00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Keine Reisespesen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Verpflegung, Unterkunft und Shirt (auf Wunsch und sofern durch das lokale OK ange-boten) </a:t>
          </a:r>
        </a:p>
        <a:p>
          <a:endParaRPr lang="de-CH" sz="800" b="1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Jugendparcours 			bis 4.5 Std.	CHF     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	CHF   10.00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Keine Reisespesen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Verpflegung, Unterkunft und Shirt (sofern durch das lokale OK angeboten) 	</a:t>
          </a: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</a:p>
        <a:p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55</xdr:row>
      <xdr:rowOff>172251</xdr:rowOff>
    </xdr:from>
    <xdr:ext cx="4735286" cy="4844144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137619E1-530C-4D78-A58A-522939A24940}"/>
            </a:ext>
          </a:extLst>
        </xdr:cNvPr>
        <xdr:cNvSpPr txBox="1"/>
      </xdr:nvSpPr>
      <xdr:spPr>
        <a:xfrm>
          <a:off x="0" y="11826369"/>
          <a:ext cx="4735286" cy="4844144"/>
        </a:xfrm>
        <a:prstGeom prst="rect">
          <a:avLst/>
        </a:prstGeom>
        <a:solidFill>
          <a:schemeClr val="tx2">
            <a:lumMod val="50000"/>
            <a:lumOff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800" b="1" i="0" u="sng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Ansätze Frühlingsmeisterschaft</a:t>
          </a: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Individuelle</a:t>
          </a:r>
          <a:r>
            <a:rPr lang="de-CH" sz="8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Entschädigung 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(max. 5 Ansätze im Jahr)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2-4 Std.	</a:t>
          </a: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</a:p>
        <a:p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Sitzungsgelder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 Std.	CHF      30.00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(wenn nicht als Sammelabrechnung entschädigt)    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2-4 Std.	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  60.00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</a:t>
          </a:r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Reisespesen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 km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CHF         0.50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km-Distanz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Wohnort zu Zielort &amp; retour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oder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sämtliche öV mit Halbtax 2. Klasse</a:t>
          </a: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Zusätzliche Entschädigungen  </a:t>
          </a: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Erstellen Einsatzpläne Vereinswettkämpfe 		 CHF   480.00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Private/angemietete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Hardware			 CHF   200.00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8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Wettkampfleitung pro Sparte 		pro Tag	 CHF     50.00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und Shirt (sofern durch das lokale OK angeboten) </a:t>
          </a:r>
        </a:p>
        <a:p>
          <a:endParaRPr lang="de-CH" sz="8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Brevetierte WR GYM, GETU, TA 		bis 4.5 Std. 	CHF     15.00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 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</a:t>
          </a:r>
        </a:p>
        <a:p>
          <a:endParaRPr lang="de-CH" sz="800" b="1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Stufe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Brevetierte KR LA 			bis 4.5 Std. 	CHF     15.00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 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Pauschale Reisespesen (nicht nach km-Distand)	pro Tag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</a:t>
          </a:r>
        </a:p>
        <a:p>
          <a:endParaRPr lang="de-CH" sz="800" b="1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Brevetierte KR Fachteste, KR Fit&amp;Fun, Büro, Speaker 	bis 4.5 Std.	CHF     15.00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Keine Reisespesen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und Shirt (auf Wunsch und sofern durch das lokale OK ange-boten) </a:t>
          </a:r>
        </a:p>
        <a:p>
          <a:endParaRPr lang="de-CH" sz="800" b="1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Jugendparcours 			bis 4.5 Std.	CHF     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	CHF   10.00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Keine Reisespesen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Verpflegung, Unterkunft und Shirt (sofern durch das lokale OK angeboten) </a:t>
          </a:r>
        </a:p>
      </xdr:txBody>
    </xdr:sp>
    <xdr:clientData/>
  </xdr:oneCellAnchor>
  <xdr:oneCellAnchor>
    <xdr:from>
      <xdr:col>4</xdr:col>
      <xdr:colOff>9605</xdr:colOff>
      <xdr:row>27</xdr:row>
      <xdr:rowOff>96050</xdr:rowOff>
    </xdr:from>
    <xdr:ext cx="4735286" cy="3430121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6993AFC-D9D4-435C-B0C8-45DA5A9BD7A6}"/>
            </a:ext>
          </a:extLst>
        </xdr:cNvPr>
        <xdr:cNvSpPr txBox="1"/>
      </xdr:nvSpPr>
      <xdr:spPr>
        <a:xfrm>
          <a:off x="5262923" y="7169203"/>
          <a:ext cx="4735286" cy="343012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800" b="1" i="0" u="sng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Ansätze EGT, RG, Kutu</a:t>
          </a: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Individuelle</a:t>
          </a:r>
          <a:r>
            <a:rPr lang="de-CH" sz="8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Entschädigung 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(max. 5 Ansätze im Jahr)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2-4 Std.	</a:t>
          </a: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</a:p>
        <a:p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Sitzungsgelder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 Std.	CHF      30.00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(wenn nicht als Sammelabrechnung entschädigt)    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2-4 Std.	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  60.00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</a:t>
          </a:r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Reisespesen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 km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CHF         0.50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km-Distanz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Wohnort zu Zielort &amp; retour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oder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sämtliche öV mit Halbtax 2. Klasse</a:t>
          </a: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Zusätzliche Entschädigungen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Erstellen Einsatzpläne 	 		 CHF   120.00 Private/angemietete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Hardware			 CHF   200.00 </a:t>
          </a:r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e-CH" sz="8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Wettkampfleitung 			pro Tag	 CHF     50.00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</a:t>
          </a:r>
        </a:p>
        <a:p>
          <a:endParaRPr lang="de-CH" sz="8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Brevetierte WR GYM, GETU, Kutu, RG 		bis 4.5 Std. 	CHF     15.00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 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</a:t>
          </a:r>
        </a:p>
        <a:p>
          <a:endParaRPr lang="de-CH" sz="800" b="1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Stufe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Büro, Speaker 			bis 4.5 Std.	CHF     15.00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</a:t>
          </a:r>
        </a:p>
        <a:p>
          <a:endParaRPr lang="de-CH" sz="800" b="1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27</xdr:row>
      <xdr:rowOff>92208</xdr:rowOff>
    </xdr:from>
    <xdr:ext cx="4735286" cy="2771775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99FC1529-3625-4B87-B61E-51BFC379C04D}"/>
            </a:ext>
          </a:extLst>
        </xdr:cNvPr>
        <xdr:cNvSpPr txBox="1"/>
      </xdr:nvSpPr>
      <xdr:spPr>
        <a:xfrm>
          <a:off x="0" y="7165361"/>
          <a:ext cx="4735286" cy="2771775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800" b="1" i="0" u="sng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Ansätze Jugitage</a:t>
          </a: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Individuelle</a:t>
          </a:r>
          <a:r>
            <a:rPr lang="de-CH" sz="8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Entschädigung 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(max. 5 Ansätze im Jahr)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2-4 Std.	</a:t>
          </a: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</a:p>
        <a:p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Sitzungsgelder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 Std.	CHF      30.00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(wenn nicht als Sammelabrechnung entschädigt)    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2-4 Std.	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  60.00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</a:t>
          </a:r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Reisespesen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 km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CHF         0.50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km-Distanz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Wohnort zu Zielort &amp; retour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oder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sämtliche öV mit Halbtax 2. Klasse</a:t>
          </a: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Zusätzliche Entschädigungen  </a:t>
          </a: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Erstellen Spielpläne			pro Tag	 CHF   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80.00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Private/angemietete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Hardware			 CHF   200.00 </a:t>
          </a:r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e-CH" sz="8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Wettkampfleitung 			bis 4.5 Std.	 CHF     30.00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	 CHF     40.00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</a:t>
          </a:r>
        </a:p>
        <a:p>
          <a:endParaRPr lang="de-CH" sz="8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Büro, Speaker 			bis 4.5 Std.	CHF     15.00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</a:t>
          </a:r>
        </a:p>
      </xdr:txBody>
    </xdr:sp>
    <xdr:clientData/>
  </xdr:oneCellAnchor>
  <xdr:oneCellAnchor>
    <xdr:from>
      <xdr:col>0</xdr:col>
      <xdr:colOff>0</xdr:colOff>
      <xdr:row>45</xdr:row>
      <xdr:rowOff>145357</xdr:rowOff>
    </xdr:from>
    <xdr:ext cx="4735286" cy="1729630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288F8E81-E113-42E6-B4C2-38093F5D62B0}"/>
            </a:ext>
          </a:extLst>
        </xdr:cNvPr>
        <xdr:cNvSpPr txBox="1"/>
      </xdr:nvSpPr>
      <xdr:spPr>
        <a:xfrm>
          <a:off x="0" y="10006533"/>
          <a:ext cx="4735286" cy="172963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800" b="1" i="0" u="sng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Ansätze Meisterschaften</a:t>
          </a: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Individuelle</a:t>
          </a:r>
          <a:r>
            <a:rPr lang="de-CH" sz="8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Entschädigung 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(max. 5 Ansätze im Jahr)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2-4 Std.	</a:t>
          </a: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</a:p>
        <a:p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Sitzungsgelder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 Std.	CHF      30.00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(wenn nicht als Sammelabrechnung entschädigt)    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2-4 Std.	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  60.00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</a:t>
          </a:r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Reisespesen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 km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CHF         0.50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km-Distanz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Wohnort zu Zielort &amp; retour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oder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sämtliche öV mit Halbtax 2. Klasse</a:t>
          </a: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Zusätzliche Entschädigungen  </a:t>
          </a: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Erstellen Spielpläne			pro Meisterschaft	 CHF   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80.00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Private/angemietete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Hardware			 CHF   200.00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12247</xdr:colOff>
      <xdr:row>20</xdr:row>
      <xdr:rowOff>115661</xdr:rowOff>
    </xdr:from>
    <xdr:ext cx="4595612" cy="102734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5F737DA0-6014-4FAB-9F37-599A4A12CAF1}"/>
            </a:ext>
          </a:extLst>
        </xdr:cNvPr>
        <xdr:cNvSpPr txBox="1"/>
      </xdr:nvSpPr>
      <xdr:spPr>
        <a:xfrm>
          <a:off x="12247" y="5377943"/>
          <a:ext cx="4595612" cy="1027340"/>
        </a:xfrm>
        <a:prstGeom prst="rect">
          <a:avLst/>
        </a:prstGeom>
        <a:solidFill>
          <a:schemeClr val="tx2">
            <a:lumMod val="10000"/>
            <a:lumOff val="9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900" b="1" i="0" u="sng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Ansätze</a:t>
          </a:r>
        </a:p>
        <a:p>
          <a:r>
            <a:rPr lang="de-CH" sz="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Sitzungsgelder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			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 Std.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	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CHF      30.00 </a:t>
          </a:r>
        </a:p>
        <a:p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2-4 Std.	CHF</a:t>
          </a:r>
          <a:r>
            <a:rPr lang="de-CH" sz="8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  60.00</a:t>
          </a:r>
        </a:p>
        <a:p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CH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Reisespesen 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			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 km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CHF        0.50 </a:t>
          </a:r>
        </a:p>
        <a:p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km-Distanz</a:t>
          </a:r>
          <a:r>
            <a:rPr lang="de-CH" sz="8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Wohnort zu Zielort &amp; retour</a:t>
          </a:r>
          <a:r>
            <a:rPr lang="de-CH" sz="8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oder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sämtliche öV mit Halbtax 2. Klasse</a:t>
          </a:r>
          <a:endParaRPr lang="de-CH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</xdr:colOff>
      <xdr:row>28</xdr:row>
      <xdr:rowOff>10884</xdr:rowOff>
    </xdr:from>
    <xdr:ext cx="4735286" cy="5105402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8F26078B-0F8A-4399-B645-3A0CF76C0736}"/>
            </a:ext>
          </a:extLst>
        </xdr:cNvPr>
        <xdr:cNvSpPr txBox="1"/>
      </xdr:nvSpPr>
      <xdr:spPr>
        <a:xfrm>
          <a:off x="14869887" y="6792684"/>
          <a:ext cx="4735286" cy="5105402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800" b="1" i="0" u="sng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Ansätze VTF</a:t>
          </a: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Individuelle</a:t>
          </a:r>
          <a:r>
            <a:rPr lang="de-CH" sz="8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Entschädigung 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(max. 5 Ansätze im Jahr)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2-4 Std.	</a:t>
          </a: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</a:p>
        <a:p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Sitzungsgelder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 Std.	CHF      30.00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(wenn nicht als Sammelabrechnung entschädigt)    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2-4 Std.	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  60.00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</a:t>
          </a:r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Reisespesen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 km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CHF         0.50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km-Distanz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Wohnort zu Zielort &amp; retour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oder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sämtliche öV mit Halbtax 2. Klasse</a:t>
          </a: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Zusätzliche Entschädigungen</a:t>
          </a: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Erstellen Einsatzpläne Einzelwettkämpfe		 CHF   120.00 </a:t>
          </a: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Erstellen Spielpläne 			 CHF   120.00 </a:t>
          </a: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Erstellen Einsatzpläne Vereinswettkämpfe 		 CHF   480.00 </a:t>
          </a: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Private/angemietete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Hardware			 CHF   200.00 </a:t>
          </a:r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e-CH" sz="8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Wettkampfleitung pro Sparte 		pro Tag	 CHF     50.00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Verpflegung, Unterkunft und Shirt (sofern durch das lokale OK angeboten) </a:t>
          </a:r>
        </a:p>
        <a:p>
          <a:endParaRPr lang="de-CH" sz="8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Brevetierte WR GYM, GETU, TA 		bis 4.5 Std. 	CHF     15.00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 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und Unterkunft </a:t>
          </a:r>
        </a:p>
        <a:p>
          <a:endParaRPr lang="de-CH" sz="800" b="1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Stufe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Brevetierte KR LA 			bis 4.5 Std. 	CHF     15.00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 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Pauschale Reisespesen (nicht nach km-Distand)	pro Tag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und Unterkunft </a:t>
          </a:r>
        </a:p>
        <a:p>
          <a:endParaRPr lang="de-CH" sz="800" b="1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Brevetierte KR Fachteste, KR Fit&amp;Fun, Büro, Speaker 	bis 4.5 Std.	CHF     15.00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Keine Reisespesen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Verpflegung, Unterkunft und Shirt (auf Wunsch und sofern durch das lokale OK ange-boten) </a:t>
          </a:r>
        </a:p>
        <a:p>
          <a:endParaRPr lang="de-CH" sz="800" b="1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Jugendparcours 			bis 4.5 Std.	CHF     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	CHF   10.00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Keine Reisespesen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Verpflegung, Unterkunft und Shirt (sofern durch das lokale OK angeboten) 	</a:t>
          </a: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</a:p>
        <a:p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133032</xdr:colOff>
      <xdr:row>28</xdr:row>
      <xdr:rowOff>10886</xdr:rowOff>
    </xdr:from>
    <xdr:ext cx="4735286" cy="4844144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84280CB7-52D4-4A56-840B-15A2518FB756}"/>
            </a:ext>
          </a:extLst>
        </xdr:cNvPr>
        <xdr:cNvSpPr txBox="1"/>
      </xdr:nvSpPr>
      <xdr:spPr>
        <a:xfrm>
          <a:off x="10039032" y="6792686"/>
          <a:ext cx="4735286" cy="4844144"/>
        </a:xfrm>
        <a:prstGeom prst="rect">
          <a:avLst/>
        </a:prstGeom>
        <a:solidFill>
          <a:schemeClr val="tx2">
            <a:lumMod val="10000"/>
            <a:lumOff val="9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800" b="1" i="0" u="sng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Ansätze Frühlingsmeisterschaft</a:t>
          </a: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Individuelle</a:t>
          </a:r>
          <a:r>
            <a:rPr lang="de-CH" sz="8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Entschädigung 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(max. 5 Ansätze im Jahr)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2-4 Std.	</a:t>
          </a: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</a:p>
        <a:p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Sitzungsgelder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 Std.	CHF      30.00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(wenn nicht als Sammelabrechnung entschädigt)    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2-4 Std.	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  60.00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</a:t>
          </a:r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Reisespesen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 km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CHF         0.50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km-Distanz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Wohnort zu Zielort &amp; retour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oder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sämtliche öV mit Halbtax 2. Klasse</a:t>
          </a: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Zusätzliche Entschädigungen  </a:t>
          </a: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Erstellen Einsatzpläne Vereinswettkämpfe 		 CHF   480.00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Private/angemietete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Hardware			 CHF   200.00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8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Wettkampfleitung pro Sparte 		pro Tag	 CHF     50.00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und Shirt (sofern durch das lokale OK angeboten) </a:t>
          </a:r>
        </a:p>
        <a:p>
          <a:endParaRPr lang="de-CH" sz="8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Brevetierte WR GYM, GETU, TA 		bis 4.5 Std. 	CHF     15.00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 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</a:t>
          </a:r>
        </a:p>
        <a:p>
          <a:endParaRPr lang="de-CH" sz="800" b="1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Stufe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Brevetierte KR LA 			bis 4.5 Std. 	CHF     15.00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 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Pauschale Reisespesen (nicht nach km-Distand)	pro Tag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</a:t>
          </a:r>
        </a:p>
        <a:p>
          <a:endParaRPr lang="de-CH" sz="800" b="1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Brevetierte KR Fachteste, KR Fit&amp;Fun, Büro, Speaker 	bis 4.5 Std.	CHF     15.00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Keine Reisespesen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und Shirt (auf Wunsch und sofern durch das lokale OK ange-boten) </a:t>
          </a:r>
        </a:p>
        <a:p>
          <a:endParaRPr lang="de-CH" sz="800" b="1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Jugendparcours 			bis 4.5 Std.	CHF     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	CHF   10.00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Keine Reisespesen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Verpflegung, Unterkunft und Shirt (sofern durch das lokale OK angeboten) </a:t>
          </a:r>
        </a:p>
      </xdr:txBody>
    </xdr:sp>
    <xdr:clientData/>
  </xdr:oneCellAnchor>
  <xdr:oneCellAnchor>
    <xdr:from>
      <xdr:col>12</xdr:col>
      <xdr:colOff>789535</xdr:colOff>
      <xdr:row>7</xdr:row>
      <xdr:rowOff>87086</xdr:rowOff>
    </xdr:from>
    <xdr:ext cx="4735286" cy="3430121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6188B885-D4CE-4C67-A4BE-63921C143765}"/>
            </a:ext>
          </a:extLst>
        </xdr:cNvPr>
        <xdr:cNvSpPr txBox="1"/>
      </xdr:nvSpPr>
      <xdr:spPr>
        <a:xfrm>
          <a:off x="14864764" y="1839686"/>
          <a:ext cx="4735286" cy="3430121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800" b="1" i="0" u="sng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Ansätze EGT, RG, Kutu</a:t>
          </a: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Individuelle</a:t>
          </a:r>
          <a:r>
            <a:rPr lang="de-CH" sz="8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Entschädigung 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(max. 5 Ansätze im Jahr)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2-4 Std.	</a:t>
          </a: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</a:p>
        <a:p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Sitzungsgelder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 Std.	CHF      30.00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(wenn nicht als Sammelabrechnung entschädigt)    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2-4 Std.	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  60.00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</a:t>
          </a:r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Reisespesen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 km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CHF         0.50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km-Distanz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Wohnort zu Zielort &amp; retour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oder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sämtliche öV mit Halbtax 2. Klasse</a:t>
          </a: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Zusätzliche Entschädigungen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Erstellen Einsatzpläne 	 		 CHF   120.00 Private/angemietete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Hardware			 CHF   200.00 </a:t>
          </a:r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e-CH" sz="8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Wettkampfleitung 			pro Tag	 CHF     50.00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</a:t>
          </a:r>
        </a:p>
        <a:p>
          <a:endParaRPr lang="de-CH" sz="8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Brevetierte WR GYM, GETU, Kutu, RG 		bis 4.5 Std. 	CHF     15.00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 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</a:t>
          </a:r>
        </a:p>
        <a:p>
          <a:endParaRPr lang="de-CH" sz="800" b="1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Stufe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Büro, Speaker 			bis 4.5 Std.	CHF     15.00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</a:t>
          </a:r>
        </a:p>
        <a:p>
          <a:endParaRPr lang="de-CH" sz="800" b="1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98453</xdr:colOff>
      <xdr:row>7</xdr:row>
      <xdr:rowOff>65314</xdr:rowOff>
    </xdr:from>
    <xdr:ext cx="4735286" cy="2771775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5AD054CE-D260-4522-B39A-D1D4364DCFC7}"/>
            </a:ext>
          </a:extLst>
        </xdr:cNvPr>
        <xdr:cNvSpPr txBox="1"/>
      </xdr:nvSpPr>
      <xdr:spPr>
        <a:xfrm>
          <a:off x="10004453" y="1817914"/>
          <a:ext cx="4735286" cy="27717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800" b="1" i="0" u="sng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Ansätze Jugitage</a:t>
          </a: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Individuelle</a:t>
          </a:r>
          <a:r>
            <a:rPr lang="de-CH" sz="8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Entschädigung 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(max. 5 Ansätze im Jahr)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2-4 Std.	</a:t>
          </a: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</a:p>
        <a:p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Sitzungsgelder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 Std.	CHF      30.00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(wenn nicht als Sammelabrechnung entschädigt)    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2-4 Std.	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  60.00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</a:t>
          </a:r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Reisespesen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 km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CHF         0.50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km-Distanz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Wohnort zu Zielort &amp; retour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oder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sämtliche öV mit Halbtax 2. Klasse</a:t>
          </a: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Zusätzliche Entschädigungen  </a:t>
          </a: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Erstellen Spielpläne			pro Tag	 CHF   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80.00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Private/angemietete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Hardware			 CHF   200.00 </a:t>
          </a:r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e-CH" sz="8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Wettkampfleitung 			bis 4.5 Std.	 CHF     30.00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	 CHF     40.00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</a:t>
          </a:r>
        </a:p>
        <a:p>
          <a:endParaRPr lang="de-CH" sz="8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Büro, Speaker 			bis 4.5 Std.	CHF     15.00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</a:t>
          </a:r>
        </a:p>
      </xdr:txBody>
    </xdr:sp>
    <xdr:clientData/>
  </xdr:oneCellAnchor>
  <xdr:oneCellAnchor>
    <xdr:from>
      <xdr:col>7</xdr:col>
      <xdr:colOff>121026</xdr:colOff>
      <xdr:row>20</xdr:row>
      <xdr:rowOff>64674</xdr:rowOff>
    </xdr:from>
    <xdr:ext cx="4735286" cy="1729630"/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9B81AF34-5115-4DFD-91E6-E18AA92CCBAA}"/>
            </a:ext>
          </a:extLst>
        </xdr:cNvPr>
        <xdr:cNvSpPr txBox="1"/>
      </xdr:nvSpPr>
      <xdr:spPr>
        <a:xfrm>
          <a:off x="10027026" y="4930588"/>
          <a:ext cx="4735286" cy="172963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800" b="1" i="0" u="sng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Ansätze Meisterschaften</a:t>
          </a: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Individuelle</a:t>
          </a:r>
          <a:r>
            <a:rPr lang="de-CH" sz="8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Entschädigung 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(max. 5 Ansätze im Jahr)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2-4 Std.	</a:t>
          </a: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</a:p>
        <a:p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Sitzungsgelder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 Std.	CHF      30.00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(wenn nicht als Sammelabrechnung entschädigt)    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2-4 Std.	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  60.00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</a:t>
          </a:r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Reisespesen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 km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CHF         0.50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km-Distanz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Wohnort zu Zielort &amp; retour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oder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sämtliche öV mit Halbtax 2. Klasse</a:t>
          </a: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Zusätzliche Entschädigungen  </a:t>
          </a: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Erstellen Spielpläne			pro Meisterschaft	 CHF   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80.00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Private/angemietete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Hardware			 CHF   200.00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125347</xdr:colOff>
      <xdr:row>7</xdr:row>
      <xdr:rowOff>98611</xdr:rowOff>
    </xdr:from>
    <xdr:ext cx="4735286" cy="2967318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31561C9C-288F-4861-9264-2DDF7F7B6526}"/>
            </a:ext>
          </a:extLst>
        </xdr:cNvPr>
        <xdr:cNvSpPr txBox="1"/>
      </xdr:nvSpPr>
      <xdr:spPr>
        <a:xfrm>
          <a:off x="10927818" y="1864658"/>
          <a:ext cx="4735286" cy="296731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800" b="1" i="0" u="sng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Ansätze </a:t>
          </a: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Administrative Arbeiten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(pro Kurs)</a:t>
          </a:r>
          <a:r>
            <a:rPr lang="de-CH" sz="8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bis 2 Std.	CHF</a:t>
          </a:r>
          <a:r>
            <a:rPr lang="de-CH" sz="800" b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30.00</a:t>
          </a: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Leiter:innne, Expert:innen, Referent:innen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2-4 Std.	</a:t>
          </a: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  60.00</a:t>
          </a:r>
        </a:p>
        <a:p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Einsätze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 Std.	CHF      60.00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Leiter:innne, Referent:innen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2-4 Std.	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90.00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150.00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Einsätze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 Std.	CHF    144.00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Expert:innen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2-4 Std.	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216.00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360.00</a:t>
          </a: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Einsätze		</a:t>
          </a:r>
          <a:r>
            <a:rPr lang="de-CH" sz="8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bis 2 Std.	CHF</a:t>
          </a:r>
          <a:r>
            <a:rPr lang="de-CH" sz="800" b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30.00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Helfer:innen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2-4 Std.	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CHF      40.00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  60.00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</a:t>
          </a:r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Reisespesen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 km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CHF         0.50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km-Distanz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Wohnort zu Zielort &amp; retour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oder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sämtliche öV mit Halbtax 2. Klasse</a:t>
          </a: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Zusätzliche Entschädigungen  </a:t>
          </a: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Kursleitung (pro Kurs)		pro Kurs	 CHF   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60.00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125347</xdr:colOff>
      <xdr:row>7</xdr:row>
      <xdr:rowOff>98611</xdr:rowOff>
    </xdr:from>
    <xdr:ext cx="4735286" cy="2967318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F14FE1E3-EFEC-4FCF-961B-0ADBB68BD54F}"/>
            </a:ext>
          </a:extLst>
        </xdr:cNvPr>
        <xdr:cNvSpPr txBox="1"/>
      </xdr:nvSpPr>
      <xdr:spPr>
        <a:xfrm>
          <a:off x="11745847" y="2011231"/>
          <a:ext cx="4735286" cy="296731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800" b="1" i="0" u="sng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Ansätze </a:t>
          </a: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Administrative Arbeiten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(pro Kurs)</a:t>
          </a:r>
          <a:r>
            <a:rPr lang="de-CH" sz="8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bis 2 Std.	CHF</a:t>
          </a:r>
          <a:r>
            <a:rPr lang="de-CH" sz="800" b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30.00</a:t>
          </a: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Leiter:innne, Expert:innen, Referent:innen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2-4 Std.	</a:t>
          </a: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  60.00</a:t>
          </a:r>
        </a:p>
        <a:p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Einsätze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 Std.	CHF      60.00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Leiter:innne, Referent:innen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2-4 Std.	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90.00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150.00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Einsätze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 Std.	CHF    144.00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Expert:innen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2-4 Std.	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216.00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360.00</a:t>
          </a: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Einsätze		</a:t>
          </a:r>
          <a:r>
            <a:rPr lang="de-CH" sz="8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bis 2 Std.	CHF</a:t>
          </a:r>
          <a:r>
            <a:rPr lang="de-CH" sz="800" b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30.00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Helfer:innen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2-4 Std.	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CHF      40.00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  60.00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</a:t>
          </a:r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Reisespesen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 km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CHF         0.50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km-Distanz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Wohnort zu Zielort &amp; retour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oder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sämtliche öV mit Halbtax 2. Klasse</a:t>
          </a: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Zusätzliche Entschädigungen  </a:t>
          </a: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Kursleitung (pro Kurs)		pro Kurs	 CHF   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60.00</a:t>
          </a:r>
        </a:p>
      </xdr:txBody>
    </xdr:sp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E8A73-6C3D-43C0-87F2-6BDC71F7AB6D}">
  <sheetPr>
    <pageSetUpPr fitToPage="1"/>
  </sheetPr>
  <dimension ref="A1:L45"/>
  <sheetViews>
    <sheetView zoomScale="85" zoomScaleNormal="85" workbookViewId="0">
      <selection activeCell="B3" sqref="B3:C3"/>
    </sheetView>
  </sheetViews>
  <sheetFormatPr baseColWidth="10" defaultColWidth="11.5546875" defaultRowHeight="13.8" x14ac:dyDescent="0.25"/>
  <cols>
    <col min="1" max="1" width="16" style="16" customWidth="1"/>
    <col min="2" max="2" width="23.5546875" style="16" customWidth="1"/>
    <col min="3" max="3" width="25.6640625" style="16" customWidth="1"/>
    <col min="4" max="4" width="11.5546875" style="16" customWidth="1"/>
    <col min="5" max="5" width="13.5546875" style="16" customWidth="1"/>
    <col min="6" max="6" width="15" style="16" customWidth="1"/>
    <col min="7" max="7" width="14.88671875" style="16" customWidth="1"/>
    <col min="8" max="8" width="32.6640625" style="16" customWidth="1"/>
    <col min="9" max="9" width="14.44140625" style="16" bestFit="1" customWidth="1"/>
    <col min="10" max="10" width="0" style="16" hidden="1" customWidth="1"/>
    <col min="11" max="16384" width="11.5546875" style="16"/>
  </cols>
  <sheetData>
    <row r="1" spans="1:11" ht="42.6" customHeight="1" x14ac:dyDescent="0.45">
      <c r="A1" s="11" t="s">
        <v>25</v>
      </c>
      <c r="B1" s="21"/>
      <c r="C1" s="13"/>
      <c r="D1" s="12"/>
      <c r="E1" s="12"/>
      <c r="F1" s="12"/>
      <c r="G1" s="12"/>
      <c r="H1" s="14" t="e" vm="1">
        <v>#VALUE!</v>
      </c>
      <c r="I1" s="15"/>
    </row>
    <row r="2" spans="1:11" ht="11.4" customHeight="1" x14ac:dyDescent="0.45">
      <c r="A2" s="21"/>
      <c r="B2" s="21"/>
      <c r="C2" s="13"/>
      <c r="D2" s="17"/>
      <c r="E2" s="17"/>
      <c r="F2" s="17"/>
      <c r="G2" s="17"/>
      <c r="H2" s="17"/>
      <c r="I2" s="15"/>
      <c r="K2" s="11"/>
    </row>
    <row r="3" spans="1:11" ht="13.95" customHeight="1" x14ac:dyDescent="0.25">
      <c r="A3" s="58" t="s">
        <v>17</v>
      </c>
      <c r="B3" s="87"/>
      <c r="C3" s="87"/>
      <c r="E3" s="19" t="s">
        <v>11</v>
      </c>
      <c r="F3" s="87"/>
      <c r="G3" s="87"/>
      <c r="H3" s="87"/>
      <c r="I3" s="15"/>
    </row>
    <row r="4" spans="1:11" ht="13.95" customHeight="1" x14ac:dyDescent="0.25">
      <c r="A4" s="58" t="s">
        <v>18</v>
      </c>
      <c r="B4" s="86"/>
      <c r="C4" s="86"/>
      <c r="E4" s="20" t="s">
        <v>9</v>
      </c>
      <c r="F4" s="86"/>
      <c r="G4" s="86"/>
      <c r="H4" s="86"/>
      <c r="I4" s="15"/>
    </row>
    <row r="5" spans="1:11" x14ac:dyDescent="0.25">
      <c r="A5" s="58" t="s">
        <v>54</v>
      </c>
      <c r="B5" s="85"/>
      <c r="C5" s="85"/>
      <c r="E5" s="20" t="s">
        <v>8</v>
      </c>
      <c r="F5" s="85"/>
      <c r="G5" s="85"/>
      <c r="H5" s="85"/>
      <c r="I5" s="15"/>
    </row>
    <row r="6" spans="1:11" x14ac:dyDescent="0.25">
      <c r="A6" s="21"/>
      <c r="B6" s="21"/>
      <c r="C6" s="21"/>
      <c r="D6" s="15"/>
      <c r="E6" s="15"/>
      <c r="F6" s="15"/>
      <c r="G6" s="15"/>
      <c r="H6" s="15"/>
      <c r="I6" s="15"/>
    </row>
    <row r="7" spans="1:11" s="22" customFormat="1" ht="41.4" x14ac:dyDescent="0.25">
      <c r="A7" s="3" t="s">
        <v>0</v>
      </c>
      <c r="B7" s="83" t="s">
        <v>20</v>
      </c>
      <c r="C7" s="84"/>
      <c r="D7" s="3" t="s">
        <v>22</v>
      </c>
      <c r="E7" s="9" t="s">
        <v>21</v>
      </c>
      <c r="F7" s="9" t="s">
        <v>12</v>
      </c>
      <c r="G7" s="9" t="s">
        <v>35</v>
      </c>
      <c r="H7" s="3" t="s">
        <v>3</v>
      </c>
      <c r="J7" s="22" t="s">
        <v>63</v>
      </c>
    </row>
    <row r="8" spans="1:11" ht="18.600000000000001" customHeight="1" x14ac:dyDescent="0.25">
      <c r="A8" s="27"/>
      <c r="B8" s="88"/>
      <c r="C8" s="89"/>
      <c r="D8" s="43"/>
      <c r="E8" s="8"/>
      <c r="F8" s="8"/>
      <c r="G8" s="26"/>
      <c r="H8" s="5">
        <f>(E8+F8+(G8/2))</f>
        <v>0</v>
      </c>
      <c r="J8" s="62" t="s">
        <v>64</v>
      </c>
    </row>
    <row r="9" spans="1:11" ht="18.600000000000001" customHeight="1" x14ac:dyDescent="0.25">
      <c r="A9" s="27"/>
      <c r="B9" s="88"/>
      <c r="C9" s="89"/>
      <c r="D9" s="43"/>
      <c r="E9" s="8"/>
      <c r="F9" s="8"/>
      <c r="G9" s="26"/>
      <c r="H9" s="5">
        <f t="shared" ref="H9:H21" si="0">(E9+F9+(G9/2))</f>
        <v>0</v>
      </c>
      <c r="J9" s="62" t="s">
        <v>65</v>
      </c>
    </row>
    <row r="10" spans="1:11" ht="18.600000000000001" customHeight="1" x14ac:dyDescent="0.25">
      <c r="A10" s="27"/>
      <c r="B10" s="88"/>
      <c r="C10" s="89"/>
      <c r="D10" s="43"/>
      <c r="E10" s="8"/>
      <c r="F10" s="8"/>
      <c r="G10" s="26"/>
      <c r="H10" s="5">
        <f t="shared" si="0"/>
        <v>0</v>
      </c>
      <c r="J10" s="62" t="s">
        <v>66</v>
      </c>
    </row>
    <row r="11" spans="1:11" ht="18.600000000000001" customHeight="1" x14ac:dyDescent="0.25">
      <c r="A11" s="27"/>
      <c r="B11" s="88"/>
      <c r="C11" s="89"/>
      <c r="D11" s="43"/>
      <c r="E11" s="8"/>
      <c r="F11" s="8"/>
      <c r="G11" s="26"/>
      <c r="H11" s="5">
        <f t="shared" si="0"/>
        <v>0</v>
      </c>
      <c r="J11" s="62" t="s">
        <v>67</v>
      </c>
    </row>
    <row r="12" spans="1:11" ht="18.600000000000001" customHeight="1" x14ac:dyDescent="0.25">
      <c r="A12" s="27"/>
      <c r="B12" s="88"/>
      <c r="C12" s="89"/>
      <c r="D12" s="43"/>
      <c r="E12" s="8"/>
      <c r="F12" s="8"/>
      <c r="G12" s="26"/>
      <c r="H12" s="5">
        <f t="shared" si="0"/>
        <v>0</v>
      </c>
    </row>
    <row r="13" spans="1:11" ht="18.600000000000001" customHeight="1" x14ac:dyDescent="0.25">
      <c r="A13" s="27"/>
      <c r="B13" s="88"/>
      <c r="C13" s="89"/>
      <c r="D13" s="43"/>
      <c r="E13" s="8"/>
      <c r="F13" s="8"/>
      <c r="G13" s="26"/>
      <c r="H13" s="5">
        <f t="shared" si="0"/>
        <v>0</v>
      </c>
    </row>
    <row r="14" spans="1:11" ht="18.600000000000001" customHeight="1" x14ac:dyDescent="0.25">
      <c r="A14" s="27"/>
      <c r="B14" s="88"/>
      <c r="C14" s="89"/>
      <c r="D14" s="43"/>
      <c r="E14" s="8"/>
      <c r="F14" s="8"/>
      <c r="G14" s="26"/>
      <c r="H14" s="5">
        <f t="shared" si="0"/>
        <v>0</v>
      </c>
    </row>
    <row r="15" spans="1:11" ht="18.600000000000001" customHeight="1" x14ac:dyDescent="0.25">
      <c r="A15" s="27"/>
      <c r="B15" s="88"/>
      <c r="C15" s="89"/>
      <c r="D15" s="43"/>
      <c r="E15" s="8"/>
      <c r="F15" s="8"/>
      <c r="G15" s="26"/>
      <c r="H15" s="5">
        <f t="shared" si="0"/>
        <v>0</v>
      </c>
    </row>
    <row r="16" spans="1:11" ht="18.600000000000001" customHeight="1" x14ac:dyDescent="0.25">
      <c r="A16" s="27"/>
      <c r="B16" s="88"/>
      <c r="C16" s="89"/>
      <c r="D16" s="43"/>
      <c r="E16" s="8"/>
      <c r="F16" s="8"/>
      <c r="G16" s="26"/>
      <c r="H16" s="5">
        <f t="shared" si="0"/>
        <v>0</v>
      </c>
    </row>
    <row r="17" spans="1:12" ht="18.600000000000001" customHeight="1" x14ac:dyDescent="0.25">
      <c r="A17" s="27"/>
      <c r="B17" s="88"/>
      <c r="C17" s="89"/>
      <c r="D17" s="43"/>
      <c r="E17" s="8"/>
      <c r="F17" s="8"/>
      <c r="G17" s="26"/>
      <c r="H17" s="5">
        <f t="shared" si="0"/>
        <v>0</v>
      </c>
    </row>
    <row r="18" spans="1:12" ht="18.600000000000001" customHeight="1" x14ac:dyDescent="0.25">
      <c r="A18" s="27"/>
      <c r="B18" s="88"/>
      <c r="C18" s="89"/>
      <c r="D18" s="43"/>
      <c r="E18" s="8"/>
      <c r="F18" s="8"/>
      <c r="G18" s="26"/>
      <c r="H18" s="5">
        <f t="shared" si="0"/>
        <v>0</v>
      </c>
    </row>
    <row r="19" spans="1:12" ht="18.600000000000001" customHeight="1" x14ac:dyDescent="0.25">
      <c r="A19" s="27"/>
      <c r="B19" s="88"/>
      <c r="C19" s="89"/>
      <c r="D19" s="43"/>
      <c r="E19" s="8"/>
      <c r="F19" s="8"/>
      <c r="G19" s="26"/>
      <c r="H19" s="5">
        <f t="shared" si="0"/>
        <v>0</v>
      </c>
    </row>
    <row r="20" spans="1:12" ht="18.600000000000001" customHeight="1" x14ac:dyDescent="0.25">
      <c r="A20" s="27"/>
      <c r="B20" s="88"/>
      <c r="C20" s="89"/>
      <c r="D20" s="43"/>
      <c r="E20" s="8"/>
      <c r="F20" s="8"/>
      <c r="G20" s="26"/>
      <c r="H20" s="5">
        <f t="shared" si="0"/>
        <v>0</v>
      </c>
    </row>
    <row r="21" spans="1:12" ht="18.600000000000001" customHeight="1" thickBot="1" x14ac:dyDescent="0.3">
      <c r="A21" s="27"/>
      <c r="B21" s="88"/>
      <c r="C21" s="89"/>
      <c r="D21" s="43"/>
      <c r="E21" s="8"/>
      <c r="F21" s="8"/>
      <c r="G21" s="30"/>
      <c r="H21" s="5">
        <f t="shared" si="0"/>
        <v>0</v>
      </c>
    </row>
    <row r="22" spans="1:12" ht="25.2" customHeight="1" thickBot="1" x14ac:dyDescent="0.3">
      <c r="G22" s="7" t="s">
        <v>1</v>
      </c>
      <c r="H22" s="6">
        <f>SUM(H8:H21)</f>
        <v>0</v>
      </c>
    </row>
    <row r="23" spans="1:12" ht="20.399999999999999" customHeight="1" x14ac:dyDescent="0.25"/>
    <row r="24" spans="1:12" ht="29.4" customHeight="1" x14ac:dyDescent="0.25">
      <c r="E24" s="31" t="s">
        <v>0</v>
      </c>
      <c r="F24" s="32"/>
      <c r="G24" s="33" t="s">
        <v>23</v>
      </c>
      <c r="H24" s="32"/>
    </row>
    <row r="25" spans="1:12" x14ac:dyDescent="0.25">
      <c r="E25" s="44"/>
      <c r="G25" s="44"/>
    </row>
    <row r="26" spans="1:12" ht="29.4" customHeight="1" x14ac:dyDescent="0.25">
      <c r="E26" s="31" t="s">
        <v>0</v>
      </c>
      <c r="F26" s="32"/>
      <c r="G26" s="33" t="s">
        <v>14</v>
      </c>
      <c r="H26" s="32"/>
    </row>
    <row r="27" spans="1:12" ht="23.4" customHeight="1" x14ac:dyDescent="0.25">
      <c r="F27" s="34" t="s">
        <v>19</v>
      </c>
    </row>
    <row r="28" spans="1:12" ht="23.4" customHeight="1" x14ac:dyDescent="0.25"/>
    <row r="29" spans="1:12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1" spans="1:12" ht="12.6" customHeight="1" x14ac:dyDescent="0.25"/>
    <row r="35" ht="5.4" customHeight="1" x14ac:dyDescent="0.25"/>
    <row r="38" ht="5.4" customHeight="1" x14ac:dyDescent="0.25"/>
    <row r="41" ht="5.4" customHeight="1" x14ac:dyDescent="0.25"/>
    <row r="43" ht="5.4" customHeight="1" x14ac:dyDescent="0.25"/>
    <row r="45" ht="5.4" customHeight="1" x14ac:dyDescent="0.25"/>
  </sheetData>
  <sheetProtection algorithmName="SHA-512" hashValue="LrF9RiiBb529v//LMJVY9EP61akPlq/MCULQTXjTe/56GCk3TqB+6Bj5o3+RfVlDs+mxSFaro0e4KCYrReEyqQ==" saltValue="k1lKhywFu94eF75ijpU3ug==" spinCount="100000" sheet="1" objects="1" scenarios="1"/>
  <protectedRanges>
    <protectedRange sqref="B3:C5 F3:H5 A8:G21 F24 F26 H24 H26" name="Bereich1"/>
  </protectedRanges>
  <mergeCells count="21">
    <mergeCell ref="B18:C18"/>
    <mergeCell ref="B19:C19"/>
    <mergeCell ref="B20:C20"/>
    <mergeCell ref="B21:C21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7:C7"/>
    <mergeCell ref="B5:C5"/>
    <mergeCell ref="B4:C4"/>
    <mergeCell ref="B3:C3"/>
    <mergeCell ref="F5:H5"/>
    <mergeCell ref="F4:H4"/>
    <mergeCell ref="F3:H3"/>
  </mergeCells>
  <dataValidations count="2">
    <dataValidation allowBlank="1" showInputMessage="1" showErrorMessage="1" prompt="Der Titel dieses Arbeitsblatts befindet sich in dieser Zelle. Geben Sie den Firmennamen und die Adresse in den Zellen unten ein." sqref="K2" xr:uid="{67E8FB28-C644-485F-BC60-5DC0ED815909}"/>
    <dataValidation type="list" allowBlank="1" showInputMessage="1" showErrorMessage="1" sqref="F4:H4" xr:uid="{BBA31338-AC3C-484B-89AD-EF67D41967FD}">
      <formula1>$J$6:$J$11</formula1>
    </dataValidation>
  </dataValidations>
  <pageMargins left="0.19685039370078741" right="0.19685039370078741" top="0.19685039370078741" bottom="0.31496062992125984" header="0.31496062992125984" footer="0.31496062992125984"/>
  <pageSetup paperSize="9" scale="94" fitToHeight="0" orientation="landscape" verticalDpi="0" r:id="rId1"/>
  <headerFooter>
    <oddFooter>&amp;L&amp;"Arial,Kursiv"&amp;8© Turnverband Bern Oberaargau-Emmental, V11.24&amp;R&amp;"Arial,Kursiv"&amp;8Seite &amp;P von &amp;N</oddFooter>
  </headerFooter>
  <rowBreaks count="1" manualBreakCount="1">
    <brk id="56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4E307-36DC-4782-B51F-23A63E7C14D8}">
  <sheetPr>
    <pageSetUpPr fitToPage="1"/>
  </sheetPr>
  <dimension ref="A1:K45"/>
  <sheetViews>
    <sheetView zoomScale="85" zoomScaleNormal="85" workbookViewId="0">
      <selection activeCell="B3" sqref="B3:C3"/>
    </sheetView>
  </sheetViews>
  <sheetFormatPr baseColWidth="10" defaultColWidth="11.5546875" defaultRowHeight="13.8" x14ac:dyDescent="0.25"/>
  <cols>
    <col min="1" max="2" width="18.6640625" style="16" customWidth="1"/>
    <col min="3" max="3" width="25.6640625" style="16" customWidth="1"/>
    <col min="4" max="4" width="12.33203125" style="16" customWidth="1"/>
    <col min="5" max="5" width="16.33203125" style="16" customWidth="1"/>
    <col min="6" max="6" width="16.109375" style="16" bestFit="1" customWidth="1"/>
    <col min="7" max="7" width="32.6640625" style="16" customWidth="1"/>
    <col min="8" max="8" width="14.44140625" style="16" bestFit="1" customWidth="1"/>
    <col min="9" max="11" width="0" style="16" hidden="1" customWidth="1"/>
    <col min="12" max="16384" width="11.5546875" style="16"/>
  </cols>
  <sheetData>
    <row r="1" spans="1:11" ht="42.6" customHeight="1" x14ac:dyDescent="0.45">
      <c r="A1" s="59" t="s">
        <v>55</v>
      </c>
      <c r="C1" s="13"/>
      <c r="D1" s="12"/>
      <c r="E1" s="12"/>
      <c r="F1" s="12"/>
      <c r="G1" s="14" t="e" vm="1">
        <v>#VALUE!</v>
      </c>
      <c r="H1" s="15"/>
    </row>
    <row r="2" spans="1:11" ht="11.4" customHeight="1" x14ac:dyDescent="0.45">
      <c r="C2" s="13"/>
      <c r="D2" s="17"/>
      <c r="E2" s="17"/>
      <c r="F2" s="17"/>
      <c r="G2" s="18"/>
      <c r="H2" s="15"/>
    </row>
    <row r="3" spans="1:11" ht="13.95" customHeight="1" x14ac:dyDescent="0.25">
      <c r="A3" s="53" t="s">
        <v>56</v>
      </c>
      <c r="B3" s="87"/>
      <c r="C3" s="87"/>
      <c r="E3" s="19" t="s">
        <v>15</v>
      </c>
      <c r="F3" s="87"/>
      <c r="G3" s="87"/>
      <c r="H3" s="15"/>
    </row>
    <row r="4" spans="1:11" ht="13.95" customHeight="1" x14ac:dyDescent="0.25">
      <c r="A4" s="53" t="s">
        <v>7</v>
      </c>
      <c r="B4" s="86"/>
      <c r="C4" s="86"/>
      <c r="E4" s="20" t="s">
        <v>9</v>
      </c>
      <c r="F4" s="86"/>
      <c r="G4" s="86"/>
      <c r="H4" s="15"/>
    </row>
    <row r="5" spans="1:11" x14ac:dyDescent="0.25">
      <c r="A5" s="53" t="s">
        <v>0</v>
      </c>
      <c r="B5" s="85"/>
      <c r="C5" s="85"/>
      <c r="E5" s="20" t="s">
        <v>8</v>
      </c>
      <c r="F5" s="85"/>
      <c r="G5" s="85"/>
      <c r="H5" s="15"/>
    </row>
    <row r="6" spans="1:11" x14ac:dyDescent="0.25">
      <c r="B6" s="21"/>
      <c r="C6" s="21"/>
      <c r="D6" s="15"/>
      <c r="E6" s="15"/>
      <c r="F6" s="15"/>
      <c r="G6" s="18"/>
      <c r="H6" s="15"/>
    </row>
    <row r="7" spans="1:11" s="22" customFormat="1" ht="28.95" customHeight="1" x14ac:dyDescent="0.25">
      <c r="A7" s="3" t="s">
        <v>5</v>
      </c>
      <c r="B7" s="3" t="s">
        <v>6</v>
      </c>
      <c r="C7" s="3" t="s">
        <v>10</v>
      </c>
      <c r="D7" s="9" t="s">
        <v>31</v>
      </c>
      <c r="E7" s="4" t="s">
        <v>13</v>
      </c>
      <c r="F7" s="4" t="s">
        <v>3</v>
      </c>
      <c r="G7" s="3" t="s">
        <v>2</v>
      </c>
      <c r="I7" s="22" t="s">
        <v>63</v>
      </c>
    </row>
    <row r="8" spans="1:11" ht="21.6" customHeight="1" x14ac:dyDescent="0.25">
      <c r="A8" s="23"/>
      <c r="B8" s="24"/>
      <c r="C8" s="25"/>
      <c r="D8" s="10"/>
      <c r="E8" s="26"/>
      <c r="F8" s="5">
        <f t="shared" ref="F8:F20" si="0">(VLOOKUP(D8,$J$13:$K$17,2,FALSE))+(E8/2)</f>
        <v>0</v>
      </c>
      <c r="G8" s="26"/>
      <c r="I8" s="62" t="s">
        <v>64</v>
      </c>
    </row>
    <row r="9" spans="1:11" ht="21.6" customHeight="1" x14ac:dyDescent="0.25">
      <c r="A9" s="27"/>
      <c r="B9" s="25"/>
      <c r="C9" s="25"/>
      <c r="D9" s="10"/>
      <c r="E9" s="26"/>
      <c r="F9" s="5">
        <f t="shared" si="0"/>
        <v>0</v>
      </c>
      <c r="G9" s="26"/>
      <c r="I9" s="62" t="s">
        <v>65</v>
      </c>
    </row>
    <row r="10" spans="1:11" ht="21.6" customHeight="1" x14ac:dyDescent="0.25">
      <c r="A10" s="28"/>
      <c r="B10" s="25"/>
      <c r="C10" s="25"/>
      <c r="D10" s="10"/>
      <c r="E10" s="26"/>
      <c r="F10" s="5">
        <f t="shared" si="0"/>
        <v>0</v>
      </c>
      <c r="G10" s="26"/>
      <c r="I10" s="62" t="s">
        <v>66</v>
      </c>
    </row>
    <row r="11" spans="1:11" ht="21.6" customHeight="1" x14ac:dyDescent="0.25">
      <c r="A11" s="28"/>
      <c r="B11" s="25"/>
      <c r="C11" s="25"/>
      <c r="D11" s="10"/>
      <c r="E11" s="26"/>
      <c r="F11" s="5">
        <f t="shared" si="0"/>
        <v>0</v>
      </c>
      <c r="G11" s="26"/>
      <c r="I11" s="62" t="s">
        <v>67</v>
      </c>
    </row>
    <row r="12" spans="1:11" ht="21.6" customHeight="1" x14ac:dyDescent="0.25">
      <c r="A12" s="28"/>
      <c r="B12" s="25"/>
      <c r="C12" s="25"/>
      <c r="D12" s="10"/>
      <c r="E12" s="26"/>
      <c r="F12" s="5">
        <f t="shared" si="0"/>
        <v>0</v>
      </c>
      <c r="G12" s="26"/>
      <c r="J12" s="54" t="s">
        <v>45</v>
      </c>
      <c r="K12" s="54" t="s">
        <v>46</v>
      </c>
    </row>
    <row r="13" spans="1:11" ht="21.6" customHeight="1" x14ac:dyDescent="0.25">
      <c r="A13" s="28"/>
      <c r="B13" s="25"/>
      <c r="C13" s="25"/>
      <c r="D13" s="10"/>
      <c r="E13" s="26"/>
      <c r="F13" s="5">
        <f t="shared" si="0"/>
        <v>0</v>
      </c>
      <c r="G13" s="26"/>
      <c r="J13" s="56" t="s">
        <v>42</v>
      </c>
      <c r="K13" s="55">
        <v>30</v>
      </c>
    </row>
    <row r="14" spans="1:11" ht="21.6" customHeight="1" x14ac:dyDescent="0.25">
      <c r="A14" s="28"/>
      <c r="B14" s="25"/>
      <c r="C14" s="25"/>
      <c r="D14" s="10"/>
      <c r="E14" s="26"/>
      <c r="F14" s="5">
        <f t="shared" si="0"/>
        <v>0</v>
      </c>
      <c r="G14" s="26"/>
      <c r="J14" s="57" t="s">
        <v>43</v>
      </c>
      <c r="K14" s="55">
        <v>40</v>
      </c>
    </row>
    <row r="15" spans="1:11" ht="21.6" customHeight="1" x14ac:dyDescent="0.25">
      <c r="A15" s="28"/>
      <c r="B15" s="25"/>
      <c r="C15" s="25"/>
      <c r="D15" s="10"/>
      <c r="E15" s="26"/>
      <c r="F15" s="5">
        <f t="shared" si="0"/>
        <v>0</v>
      </c>
      <c r="G15" s="26"/>
      <c r="J15" s="56" t="s">
        <v>44</v>
      </c>
      <c r="K15" s="55">
        <v>60</v>
      </c>
    </row>
    <row r="16" spans="1:11" ht="21.6" customHeight="1" x14ac:dyDescent="0.25">
      <c r="A16" s="28"/>
      <c r="B16" s="25"/>
      <c r="C16" s="25"/>
      <c r="D16" s="10"/>
      <c r="E16" s="26"/>
      <c r="F16" s="5">
        <f t="shared" si="0"/>
        <v>0</v>
      </c>
      <c r="G16" s="26"/>
      <c r="J16" s="55">
        <v>0</v>
      </c>
      <c r="K16" s="55">
        <v>0</v>
      </c>
    </row>
    <row r="17" spans="1:7" ht="21.6" customHeight="1" x14ac:dyDescent="0.25">
      <c r="A17" s="28"/>
      <c r="B17" s="25"/>
      <c r="C17" s="25"/>
      <c r="D17" s="10"/>
      <c r="E17" s="26"/>
      <c r="F17" s="5">
        <f t="shared" si="0"/>
        <v>0</v>
      </c>
      <c r="G17" s="26"/>
    </row>
    <row r="18" spans="1:7" ht="21.6" customHeight="1" x14ac:dyDescent="0.25">
      <c r="A18" s="28"/>
      <c r="B18" s="25"/>
      <c r="C18" s="25"/>
      <c r="D18" s="10"/>
      <c r="E18" s="26"/>
      <c r="F18" s="5">
        <f t="shared" si="0"/>
        <v>0</v>
      </c>
      <c r="G18" s="26"/>
    </row>
    <row r="19" spans="1:7" ht="21.6" customHeight="1" x14ac:dyDescent="0.25">
      <c r="A19" s="28"/>
      <c r="B19" s="25"/>
      <c r="C19" s="25"/>
      <c r="D19" s="10"/>
      <c r="E19" s="26"/>
      <c r="F19" s="5">
        <f t="shared" si="0"/>
        <v>0</v>
      </c>
      <c r="G19" s="26"/>
    </row>
    <row r="20" spans="1:7" ht="21.6" customHeight="1" thickBot="1" x14ac:dyDescent="0.3">
      <c r="A20" s="28"/>
      <c r="B20" s="25"/>
      <c r="C20" s="25"/>
      <c r="D20" s="10"/>
      <c r="E20" s="30"/>
      <c r="F20" s="5">
        <f t="shared" si="0"/>
        <v>0</v>
      </c>
      <c r="G20" s="26"/>
    </row>
    <row r="21" spans="1:7" ht="25.2" customHeight="1" thickBot="1" x14ac:dyDescent="0.3">
      <c r="E21" s="7" t="s">
        <v>1</v>
      </c>
      <c r="F21" s="6">
        <f>SUM(F8:F20)</f>
        <v>0</v>
      </c>
    </row>
    <row r="22" spans="1:7" ht="20.399999999999999" customHeight="1" x14ac:dyDescent="0.25"/>
    <row r="23" spans="1:7" ht="29.4" customHeight="1" x14ac:dyDescent="0.25">
      <c r="D23" s="31" t="s">
        <v>0</v>
      </c>
      <c r="E23" s="32"/>
      <c r="F23" s="33" t="s">
        <v>14</v>
      </c>
      <c r="G23" s="32"/>
    </row>
    <row r="24" spans="1:7" x14ac:dyDescent="0.25">
      <c r="E24" s="34"/>
    </row>
    <row r="25" spans="1:7" ht="18.600000000000001" customHeight="1" x14ac:dyDescent="0.25">
      <c r="E25" s="34" t="s">
        <v>16</v>
      </c>
    </row>
    <row r="26" spans="1:7" ht="23.4" customHeight="1" x14ac:dyDescent="0.25"/>
    <row r="29" spans="1:7" ht="12.6" customHeight="1" x14ac:dyDescent="0.25"/>
    <row r="30" spans="1:7" x14ac:dyDescent="0.25">
      <c r="A30" s="35"/>
      <c r="B30" s="35"/>
    </row>
    <row r="31" spans="1:7" x14ac:dyDescent="0.25">
      <c r="A31" s="36"/>
      <c r="B31" s="36"/>
      <c r="C31" s="37"/>
      <c r="D31" s="38"/>
    </row>
    <row r="32" spans="1:7" x14ac:dyDescent="0.25">
      <c r="A32" s="39"/>
      <c r="B32" s="39"/>
      <c r="C32" s="40"/>
      <c r="D32" s="41"/>
    </row>
    <row r="33" spans="1:4" ht="5.4" customHeight="1" x14ac:dyDescent="0.25">
      <c r="A33" s="39"/>
      <c r="B33" s="39"/>
      <c r="C33" s="40"/>
      <c r="D33" s="41"/>
    </row>
    <row r="34" spans="1:4" x14ac:dyDescent="0.25">
      <c r="A34" s="90"/>
      <c r="B34" s="90"/>
      <c r="C34" s="90"/>
      <c r="D34" s="38"/>
    </row>
    <row r="35" spans="1:4" x14ac:dyDescent="0.25">
      <c r="A35" s="36"/>
      <c r="B35" s="36"/>
      <c r="C35" s="37"/>
      <c r="D35" s="38"/>
    </row>
    <row r="36" spans="1:4" ht="5.4" customHeight="1" x14ac:dyDescent="0.25">
      <c r="A36" s="36"/>
      <c r="B36" s="36"/>
      <c r="C36" s="37"/>
      <c r="D36" s="38"/>
    </row>
    <row r="37" spans="1:4" x14ac:dyDescent="0.25">
      <c r="A37" s="36"/>
      <c r="B37" s="36"/>
      <c r="C37" s="37"/>
      <c r="D37" s="38"/>
    </row>
    <row r="38" spans="1:4" x14ac:dyDescent="0.25">
      <c r="A38" s="39"/>
      <c r="B38" s="39"/>
      <c r="C38" s="40"/>
      <c r="D38" s="41"/>
    </row>
    <row r="39" spans="1:4" ht="5.4" customHeight="1" x14ac:dyDescent="0.25">
      <c r="A39" s="39"/>
      <c r="B39" s="39"/>
      <c r="C39" s="40"/>
      <c r="D39" s="41"/>
    </row>
    <row r="40" spans="1:4" x14ac:dyDescent="0.25">
      <c r="A40" s="36"/>
      <c r="B40" s="36"/>
      <c r="C40" s="40"/>
      <c r="D40" s="41"/>
    </row>
    <row r="41" spans="1:4" ht="5.4" customHeight="1" x14ac:dyDescent="0.25">
      <c r="A41" s="36"/>
      <c r="B41" s="36"/>
      <c r="C41" s="40"/>
      <c r="D41" s="41"/>
    </row>
    <row r="42" spans="1:4" x14ac:dyDescent="0.25">
      <c r="A42" s="36"/>
      <c r="B42" s="36"/>
      <c r="D42" s="41"/>
    </row>
    <row r="43" spans="1:4" ht="5.4" customHeight="1" x14ac:dyDescent="0.25">
      <c r="A43" s="39"/>
      <c r="B43" s="39"/>
      <c r="C43" s="40"/>
      <c r="D43" s="41"/>
    </row>
    <row r="44" spans="1:4" x14ac:dyDescent="0.25">
      <c r="A44" s="36"/>
      <c r="B44" s="36"/>
      <c r="C44" s="37"/>
      <c r="D44" s="38"/>
    </row>
    <row r="45" spans="1:4" x14ac:dyDescent="0.25">
      <c r="A45" s="37"/>
      <c r="B45" s="37"/>
      <c r="C45" s="37"/>
      <c r="D45" s="38"/>
    </row>
  </sheetData>
  <sheetProtection algorithmName="SHA-512" hashValue="YeNdPrfiDAU+t9RKD6FPhKKD5Ndw59Q/wNqNhLGQzga3oQcxjjNv7QWkyTdaEdcBpYpTVb4F9UYCeQ1jjkOlVg==" saltValue="5Z+ZTlqHwVFJZteu1qqrmA==" spinCount="100000" sheet="1" objects="1" scenarios="1"/>
  <protectedRanges>
    <protectedRange sqref="B3:C5 F3:G5 A8:E20 G8:G20 E23 G23" name="Bereich1"/>
  </protectedRanges>
  <mergeCells count="7">
    <mergeCell ref="A34:C34"/>
    <mergeCell ref="F5:G5"/>
    <mergeCell ref="F4:G4"/>
    <mergeCell ref="F3:G3"/>
    <mergeCell ref="B5:C5"/>
    <mergeCell ref="B4:C4"/>
    <mergeCell ref="B3:C3"/>
  </mergeCells>
  <dataValidations xWindow="121" yWindow="443" count="2">
    <dataValidation type="list" allowBlank="1" showInputMessage="1" showErrorMessage="1" sqref="D8:D20" xr:uid="{8C8ED0D6-0835-43E7-B563-888ADA718932}">
      <formula1>$J$13:$J$15</formula1>
    </dataValidation>
    <dataValidation type="list" allowBlank="1" showInputMessage="1" showErrorMessage="1" sqref="F4:G4" xr:uid="{41C53F47-E5B1-4CF5-8D3C-568CADFDA755}">
      <formula1>$I$6:$I$11</formula1>
    </dataValidation>
  </dataValidations>
  <pageMargins left="0.19685039370078741" right="0.19685039370078741" top="0.19685039370078741" bottom="0.31496062992125984" header="0.31496062992125984" footer="0.31496062992125984"/>
  <pageSetup paperSize="9" fitToHeight="0" orientation="landscape" verticalDpi="0" r:id="rId1"/>
  <headerFooter>
    <oddFooter>&amp;L&amp;"Arial,Kursiv"&amp;8© Turnverband Bern Oberaargau-Emmental, V11.24&amp;R&amp;"Arial,Kursiv"&amp;8Seite &amp;P von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D7675-753F-4E88-9459-C620055D07AA}">
  <dimension ref="A1:J68"/>
  <sheetViews>
    <sheetView tabSelected="1" zoomScale="85" zoomScaleNormal="85" workbookViewId="0">
      <selection activeCell="B3" sqref="B3:C3"/>
    </sheetView>
  </sheetViews>
  <sheetFormatPr baseColWidth="10" defaultColWidth="11.5546875" defaultRowHeight="13.8" x14ac:dyDescent="0.25"/>
  <cols>
    <col min="1" max="2" width="18.88671875" style="16" customWidth="1"/>
    <col min="3" max="3" width="25.6640625" style="16" customWidth="1"/>
    <col min="4" max="4" width="14.5546875" style="16" customWidth="1"/>
    <col min="5" max="5" width="15.5546875" style="16" customWidth="1"/>
    <col min="6" max="6" width="16.109375" style="16" bestFit="1" customWidth="1"/>
    <col min="7" max="7" width="32.6640625" style="16" customWidth="1"/>
    <col min="8" max="8" width="14.44140625" style="16" bestFit="1" customWidth="1"/>
    <col min="9" max="9" width="11.5546875" style="16"/>
    <col min="10" max="10" width="11.5546875" style="82"/>
    <col min="11" max="16384" width="11.5546875" style="16"/>
  </cols>
  <sheetData>
    <row r="1" spans="1:10" ht="42.6" customHeight="1" x14ac:dyDescent="0.45">
      <c r="A1" s="59" t="s">
        <v>57</v>
      </c>
      <c r="C1" s="13"/>
      <c r="D1" s="12"/>
      <c r="E1" s="12"/>
      <c r="F1" s="12"/>
      <c r="G1" s="14" t="e" vm="1">
        <v>#VALUE!</v>
      </c>
      <c r="H1" s="15"/>
      <c r="J1" s="81" t="s">
        <v>63</v>
      </c>
    </row>
    <row r="2" spans="1:10" ht="11.4" customHeight="1" x14ac:dyDescent="0.45">
      <c r="C2" s="13"/>
      <c r="D2" s="17"/>
      <c r="E2" s="17"/>
      <c r="F2" s="17"/>
      <c r="G2" s="18"/>
      <c r="H2" s="15"/>
      <c r="J2" s="82" t="s">
        <v>64</v>
      </c>
    </row>
    <row r="3" spans="1:10" ht="13.95" customHeight="1" x14ac:dyDescent="0.25">
      <c r="A3" s="53" t="s">
        <v>4</v>
      </c>
      <c r="B3" s="87"/>
      <c r="C3" s="87"/>
      <c r="E3" s="19" t="s">
        <v>15</v>
      </c>
      <c r="F3" s="87"/>
      <c r="G3" s="87"/>
      <c r="H3" s="15"/>
      <c r="J3" s="82" t="s">
        <v>65</v>
      </c>
    </row>
    <row r="4" spans="1:10" ht="13.95" customHeight="1" x14ac:dyDescent="0.25">
      <c r="A4" s="53" t="s">
        <v>7</v>
      </c>
      <c r="B4" s="86"/>
      <c r="C4" s="86"/>
      <c r="E4" s="20" t="s">
        <v>9</v>
      </c>
      <c r="F4" s="86"/>
      <c r="G4" s="86"/>
      <c r="H4" s="15"/>
      <c r="J4" s="82" t="s">
        <v>66</v>
      </c>
    </row>
    <row r="5" spans="1:10" x14ac:dyDescent="0.25">
      <c r="A5" s="53" t="s">
        <v>0</v>
      </c>
      <c r="B5" s="85"/>
      <c r="C5" s="85"/>
      <c r="E5" s="20" t="s">
        <v>8</v>
      </c>
      <c r="F5" s="85"/>
      <c r="G5" s="85"/>
      <c r="H5" s="15"/>
      <c r="J5" s="82" t="s">
        <v>67</v>
      </c>
    </row>
    <row r="6" spans="1:10" x14ac:dyDescent="0.25">
      <c r="B6" s="21"/>
      <c r="C6" s="21"/>
      <c r="D6" s="15"/>
      <c r="E6" s="15"/>
      <c r="F6" s="15"/>
      <c r="G6" s="18"/>
      <c r="H6" s="15"/>
    </row>
    <row r="7" spans="1:10" s="22" customFormat="1" ht="28.95" customHeight="1" x14ac:dyDescent="0.25">
      <c r="A7" s="3" t="s">
        <v>5</v>
      </c>
      <c r="B7" s="3" t="s">
        <v>6</v>
      </c>
      <c r="C7" s="3" t="s">
        <v>10</v>
      </c>
      <c r="D7" s="4" t="s">
        <v>12</v>
      </c>
      <c r="E7" s="4" t="s">
        <v>13</v>
      </c>
      <c r="F7" s="3" t="s">
        <v>3</v>
      </c>
      <c r="G7" s="3" t="s">
        <v>2</v>
      </c>
      <c r="J7" s="81"/>
    </row>
    <row r="8" spans="1:10" ht="18.600000000000001" customHeight="1" x14ac:dyDescent="0.25">
      <c r="A8" s="70"/>
      <c r="B8" s="70"/>
      <c r="C8" s="70"/>
      <c r="D8" s="76"/>
      <c r="E8" s="77"/>
      <c r="F8" s="78">
        <f>(D8+(E8/2))</f>
        <v>0</v>
      </c>
      <c r="G8" s="77"/>
    </row>
    <row r="9" spans="1:10" ht="18.600000000000001" customHeight="1" x14ac:dyDescent="0.25">
      <c r="A9" s="75"/>
      <c r="B9" s="70"/>
      <c r="C9" s="70"/>
      <c r="D9" s="76"/>
      <c r="E9" s="77"/>
      <c r="F9" s="78">
        <f t="shared" ref="F9:F43" si="0">(D9+(E9/2))</f>
        <v>0</v>
      </c>
      <c r="G9" s="77"/>
    </row>
    <row r="10" spans="1:10" ht="18.600000000000001" customHeight="1" x14ac:dyDescent="0.25">
      <c r="A10" s="70"/>
      <c r="B10" s="70"/>
      <c r="C10" s="70"/>
      <c r="D10" s="76"/>
      <c r="E10" s="77"/>
      <c r="F10" s="78">
        <f t="shared" si="0"/>
        <v>0</v>
      </c>
      <c r="G10" s="77"/>
    </row>
    <row r="11" spans="1:10" ht="18.600000000000001" customHeight="1" x14ac:dyDescent="0.25">
      <c r="A11" s="70"/>
      <c r="B11" s="70"/>
      <c r="C11" s="70"/>
      <c r="D11" s="76"/>
      <c r="E11" s="77"/>
      <c r="F11" s="78">
        <f t="shared" si="0"/>
        <v>0</v>
      </c>
      <c r="G11" s="77"/>
    </row>
    <row r="12" spans="1:10" ht="18.600000000000001" customHeight="1" x14ac:dyDescent="0.25">
      <c r="A12" s="70"/>
      <c r="B12" s="70"/>
      <c r="C12" s="70"/>
      <c r="D12" s="76"/>
      <c r="E12" s="77"/>
      <c r="F12" s="78">
        <f t="shared" si="0"/>
        <v>0</v>
      </c>
      <c r="G12" s="77"/>
    </row>
    <row r="13" spans="1:10" ht="18.600000000000001" customHeight="1" x14ac:dyDescent="0.25">
      <c r="A13" s="70"/>
      <c r="B13" s="70"/>
      <c r="C13" s="70"/>
      <c r="D13" s="76"/>
      <c r="E13" s="77"/>
      <c r="F13" s="78">
        <f t="shared" si="0"/>
        <v>0</v>
      </c>
      <c r="G13" s="77"/>
    </row>
    <row r="14" spans="1:10" ht="18.600000000000001" customHeight="1" x14ac:dyDescent="0.25">
      <c r="A14" s="70"/>
      <c r="B14" s="70"/>
      <c r="C14" s="70"/>
      <c r="D14" s="76"/>
      <c r="E14" s="77"/>
      <c r="F14" s="78">
        <f t="shared" si="0"/>
        <v>0</v>
      </c>
      <c r="G14" s="77"/>
    </row>
    <row r="15" spans="1:10" ht="18.600000000000001" customHeight="1" x14ac:dyDescent="0.25">
      <c r="A15" s="70"/>
      <c r="B15" s="70"/>
      <c r="C15" s="70"/>
      <c r="D15" s="76"/>
      <c r="E15" s="77"/>
      <c r="F15" s="78">
        <f t="shared" si="0"/>
        <v>0</v>
      </c>
      <c r="G15" s="77"/>
    </row>
    <row r="16" spans="1:10" ht="18.600000000000001" customHeight="1" x14ac:dyDescent="0.25">
      <c r="A16" s="70"/>
      <c r="B16" s="70"/>
      <c r="C16" s="70"/>
      <c r="D16" s="76"/>
      <c r="E16" s="77"/>
      <c r="F16" s="78">
        <f t="shared" si="0"/>
        <v>0</v>
      </c>
      <c r="G16" s="77"/>
    </row>
    <row r="17" spans="1:7" ht="18.600000000000001" customHeight="1" x14ac:dyDescent="0.25">
      <c r="A17" s="70"/>
      <c r="B17" s="70"/>
      <c r="C17" s="70"/>
      <c r="D17" s="76"/>
      <c r="E17" s="77"/>
      <c r="F17" s="78">
        <f t="shared" si="0"/>
        <v>0</v>
      </c>
      <c r="G17" s="77"/>
    </row>
    <row r="18" spans="1:7" ht="18.600000000000001" customHeight="1" x14ac:dyDescent="0.25">
      <c r="A18" s="70"/>
      <c r="B18" s="70"/>
      <c r="C18" s="70"/>
      <c r="D18" s="76"/>
      <c r="E18" s="77"/>
      <c r="F18" s="78">
        <f t="shared" si="0"/>
        <v>0</v>
      </c>
      <c r="G18" s="77"/>
    </row>
    <row r="19" spans="1:7" ht="18.600000000000001" customHeight="1" x14ac:dyDescent="0.25">
      <c r="A19" s="70"/>
      <c r="B19" s="70"/>
      <c r="C19" s="70"/>
      <c r="D19" s="76"/>
      <c r="E19" s="77"/>
      <c r="F19" s="78">
        <f t="shared" si="0"/>
        <v>0</v>
      </c>
      <c r="G19" s="77"/>
    </row>
    <row r="20" spans="1:7" ht="18.600000000000001" customHeight="1" x14ac:dyDescent="0.25">
      <c r="A20" s="70"/>
      <c r="B20" s="70"/>
      <c r="C20" s="70"/>
      <c r="D20" s="76"/>
      <c r="E20" s="77"/>
      <c r="F20" s="78">
        <f t="shared" si="0"/>
        <v>0</v>
      </c>
      <c r="G20" s="77"/>
    </row>
    <row r="21" spans="1:7" ht="18.600000000000001" customHeight="1" x14ac:dyDescent="0.25">
      <c r="A21" s="70"/>
      <c r="B21" s="70"/>
      <c r="C21" s="70"/>
      <c r="D21" s="76"/>
      <c r="E21" s="77"/>
      <c r="F21" s="78">
        <f t="shared" si="0"/>
        <v>0</v>
      </c>
      <c r="G21" s="77"/>
    </row>
    <row r="22" spans="1:7" ht="18.600000000000001" customHeight="1" x14ac:dyDescent="0.25">
      <c r="A22" s="70"/>
      <c r="B22" s="70"/>
      <c r="C22" s="70"/>
      <c r="D22" s="76"/>
      <c r="E22" s="77"/>
      <c r="F22" s="78">
        <f t="shared" si="0"/>
        <v>0</v>
      </c>
      <c r="G22" s="77"/>
    </row>
    <row r="23" spans="1:7" ht="18.600000000000001" customHeight="1" x14ac:dyDescent="0.25">
      <c r="A23" s="70"/>
      <c r="B23" s="70"/>
      <c r="C23" s="70"/>
      <c r="D23" s="76"/>
      <c r="E23" s="77"/>
      <c r="F23" s="78">
        <f t="shared" si="0"/>
        <v>0</v>
      </c>
      <c r="G23" s="77"/>
    </row>
    <row r="24" spans="1:7" ht="18.600000000000001" customHeight="1" x14ac:dyDescent="0.25">
      <c r="A24" s="70"/>
      <c r="B24" s="70"/>
      <c r="C24" s="70"/>
      <c r="D24" s="76"/>
      <c r="E24" s="77"/>
      <c r="F24" s="78">
        <f t="shared" si="0"/>
        <v>0</v>
      </c>
      <c r="G24" s="77"/>
    </row>
    <row r="25" spans="1:7" ht="18.600000000000001" customHeight="1" x14ac:dyDescent="0.25">
      <c r="A25" s="70"/>
      <c r="B25" s="70"/>
      <c r="C25" s="70"/>
      <c r="D25" s="76"/>
      <c r="E25" s="77"/>
      <c r="F25" s="78">
        <f t="shared" si="0"/>
        <v>0</v>
      </c>
      <c r="G25" s="77"/>
    </row>
    <row r="26" spans="1:7" ht="18.600000000000001" customHeight="1" x14ac:dyDescent="0.25">
      <c r="A26" s="70"/>
      <c r="B26" s="70"/>
      <c r="C26" s="70"/>
      <c r="D26" s="76"/>
      <c r="E26" s="77"/>
      <c r="F26" s="78">
        <f t="shared" si="0"/>
        <v>0</v>
      </c>
      <c r="G26" s="77"/>
    </row>
    <row r="27" spans="1:7" ht="18.600000000000001" customHeight="1" thickBot="1" x14ac:dyDescent="0.3">
      <c r="A27" s="70"/>
      <c r="B27" s="70"/>
      <c r="C27" s="70"/>
      <c r="D27" s="76"/>
      <c r="E27" s="77"/>
      <c r="F27" s="78">
        <f t="shared" si="0"/>
        <v>0</v>
      </c>
      <c r="G27" s="77"/>
    </row>
    <row r="28" spans="1:7" ht="18.600000000000001" customHeight="1" thickBot="1" x14ac:dyDescent="0.3">
      <c r="A28" s="80"/>
      <c r="B28" s="80"/>
      <c r="C28" s="80"/>
      <c r="D28" s="80"/>
      <c r="E28" s="7" t="s">
        <v>68</v>
      </c>
      <c r="F28" s="6">
        <f>SUM(F8:F27)</f>
        <v>0</v>
      </c>
      <c r="G28" s="80"/>
    </row>
    <row r="29" spans="1:7" ht="18.600000000000001" customHeight="1" x14ac:dyDescent="0.25">
      <c r="A29" s="70"/>
      <c r="B29" s="70"/>
      <c r="C29" s="70"/>
      <c r="D29" s="76"/>
      <c r="E29" s="77"/>
      <c r="F29" s="78">
        <f t="shared" si="0"/>
        <v>0</v>
      </c>
      <c r="G29" s="77"/>
    </row>
    <row r="30" spans="1:7" ht="18.600000000000001" customHeight="1" x14ac:dyDescent="0.25">
      <c r="A30" s="70"/>
      <c r="B30" s="70"/>
      <c r="C30" s="70"/>
      <c r="D30" s="76"/>
      <c r="E30" s="77"/>
      <c r="F30" s="78">
        <f t="shared" si="0"/>
        <v>0</v>
      </c>
      <c r="G30" s="77"/>
    </row>
    <row r="31" spans="1:7" ht="18.600000000000001" customHeight="1" x14ac:dyDescent="0.25">
      <c r="A31" s="70"/>
      <c r="B31" s="70"/>
      <c r="C31" s="70"/>
      <c r="D31" s="76"/>
      <c r="E31" s="77"/>
      <c r="F31" s="78">
        <f t="shared" si="0"/>
        <v>0</v>
      </c>
      <c r="G31" s="77"/>
    </row>
    <row r="32" spans="1:7" ht="18.600000000000001" customHeight="1" x14ac:dyDescent="0.25">
      <c r="A32" s="70"/>
      <c r="B32" s="70"/>
      <c r="C32" s="70"/>
      <c r="D32" s="76"/>
      <c r="E32" s="77"/>
      <c r="F32" s="78">
        <f t="shared" si="0"/>
        <v>0</v>
      </c>
      <c r="G32" s="77"/>
    </row>
    <row r="33" spans="1:7" ht="18.600000000000001" customHeight="1" x14ac:dyDescent="0.25">
      <c r="A33" s="70"/>
      <c r="B33" s="70"/>
      <c r="C33" s="70"/>
      <c r="D33" s="76"/>
      <c r="E33" s="77"/>
      <c r="F33" s="78">
        <f t="shared" si="0"/>
        <v>0</v>
      </c>
      <c r="G33" s="77"/>
    </row>
    <row r="34" spans="1:7" ht="18.600000000000001" customHeight="1" x14ac:dyDescent="0.25">
      <c r="A34" s="70"/>
      <c r="B34" s="70"/>
      <c r="C34" s="70"/>
      <c r="D34" s="76"/>
      <c r="E34" s="77"/>
      <c r="F34" s="78">
        <f t="shared" si="0"/>
        <v>0</v>
      </c>
      <c r="G34" s="77"/>
    </row>
    <row r="35" spans="1:7" ht="18.600000000000001" customHeight="1" x14ac:dyDescent="0.25">
      <c r="A35" s="70"/>
      <c r="B35" s="70"/>
      <c r="C35" s="70"/>
      <c r="D35" s="76"/>
      <c r="E35" s="77"/>
      <c r="F35" s="78">
        <f t="shared" si="0"/>
        <v>0</v>
      </c>
      <c r="G35" s="77"/>
    </row>
    <row r="36" spans="1:7" ht="18.600000000000001" customHeight="1" x14ac:dyDescent="0.25">
      <c r="A36" s="70"/>
      <c r="B36" s="70"/>
      <c r="C36" s="70"/>
      <c r="D36" s="76"/>
      <c r="E36" s="77"/>
      <c r="F36" s="78">
        <f t="shared" si="0"/>
        <v>0</v>
      </c>
      <c r="G36" s="77"/>
    </row>
    <row r="37" spans="1:7" ht="18.600000000000001" customHeight="1" x14ac:dyDescent="0.25">
      <c r="A37" s="70"/>
      <c r="B37" s="70"/>
      <c r="C37" s="70"/>
      <c r="D37" s="76"/>
      <c r="E37" s="77"/>
      <c r="F37" s="78">
        <f t="shared" si="0"/>
        <v>0</v>
      </c>
      <c r="G37" s="77"/>
    </row>
    <row r="38" spans="1:7" ht="18.600000000000001" customHeight="1" x14ac:dyDescent="0.25">
      <c r="A38" s="70"/>
      <c r="B38" s="70"/>
      <c r="C38" s="70"/>
      <c r="D38" s="76"/>
      <c r="E38" s="77"/>
      <c r="F38" s="78">
        <f t="shared" si="0"/>
        <v>0</v>
      </c>
      <c r="G38" s="77"/>
    </row>
    <row r="39" spans="1:7" ht="18.600000000000001" customHeight="1" x14ac:dyDescent="0.25">
      <c r="A39" s="70"/>
      <c r="B39" s="70"/>
      <c r="C39" s="70"/>
      <c r="D39" s="76"/>
      <c r="E39" s="77"/>
      <c r="F39" s="78">
        <f t="shared" si="0"/>
        <v>0</v>
      </c>
      <c r="G39" s="77"/>
    </row>
    <row r="40" spans="1:7" ht="18.600000000000001" customHeight="1" x14ac:dyDescent="0.25">
      <c r="A40" s="70"/>
      <c r="B40" s="70"/>
      <c r="C40" s="70"/>
      <c r="D40" s="76"/>
      <c r="E40" s="77"/>
      <c r="F40" s="78">
        <f t="shared" si="0"/>
        <v>0</v>
      </c>
      <c r="G40" s="77"/>
    </row>
    <row r="41" spans="1:7" ht="18.600000000000001" customHeight="1" x14ac:dyDescent="0.25">
      <c r="A41" s="70"/>
      <c r="B41" s="70"/>
      <c r="C41" s="70"/>
      <c r="D41" s="76"/>
      <c r="E41" s="77"/>
      <c r="F41" s="78">
        <f t="shared" si="0"/>
        <v>0</v>
      </c>
      <c r="G41" s="77"/>
    </row>
    <row r="42" spans="1:7" ht="18.600000000000001" customHeight="1" x14ac:dyDescent="0.25">
      <c r="A42" s="70"/>
      <c r="B42" s="70"/>
      <c r="C42" s="70"/>
      <c r="D42" s="76"/>
      <c r="E42" s="77"/>
      <c r="F42" s="78">
        <f t="shared" si="0"/>
        <v>0</v>
      </c>
      <c r="G42" s="77"/>
    </row>
    <row r="43" spans="1:7" ht="18.600000000000001" customHeight="1" thickBot="1" x14ac:dyDescent="0.3">
      <c r="A43" s="70"/>
      <c r="B43" s="70"/>
      <c r="C43" s="70"/>
      <c r="D43" s="76"/>
      <c r="E43" s="79"/>
      <c r="F43" s="78">
        <f t="shared" si="0"/>
        <v>0</v>
      </c>
      <c r="G43" s="77"/>
    </row>
    <row r="44" spans="1:7" ht="25.2" customHeight="1" thickBot="1" x14ac:dyDescent="0.3">
      <c r="A44" s="80"/>
      <c r="B44" s="80"/>
      <c r="C44" s="80"/>
      <c r="D44" s="80"/>
      <c r="E44" s="7" t="s">
        <v>69</v>
      </c>
      <c r="F44" s="6">
        <f>SUM(F29:F43)+F28</f>
        <v>0</v>
      </c>
      <c r="G44" s="80"/>
    </row>
    <row r="45" spans="1:7" ht="20.399999999999999" customHeight="1" x14ac:dyDescent="0.25"/>
    <row r="46" spans="1:7" ht="29.4" customHeight="1" x14ac:dyDescent="0.25">
      <c r="D46" s="31" t="s">
        <v>0</v>
      </c>
      <c r="E46" s="32"/>
      <c r="F46" s="33" t="s">
        <v>14</v>
      </c>
      <c r="G46" s="32"/>
    </row>
    <row r="47" spans="1:7" x14ac:dyDescent="0.25">
      <c r="E47" s="34"/>
    </row>
    <row r="48" spans="1:7" ht="23.4" customHeight="1" x14ac:dyDescent="0.25">
      <c r="E48" s="34" t="s">
        <v>24</v>
      </c>
    </row>
    <row r="49" spans="1:4" ht="23.4" customHeight="1" x14ac:dyDescent="0.25"/>
    <row r="52" spans="1:4" ht="12.6" customHeight="1" x14ac:dyDescent="0.25"/>
    <row r="53" spans="1:4" x14ac:dyDescent="0.25">
      <c r="A53" s="35"/>
      <c r="B53" s="35"/>
    </row>
    <row r="54" spans="1:4" x14ac:dyDescent="0.25">
      <c r="A54" s="36"/>
      <c r="B54" s="36"/>
      <c r="C54" s="37"/>
      <c r="D54" s="38"/>
    </row>
    <row r="55" spans="1:4" x14ac:dyDescent="0.25">
      <c r="A55" s="39"/>
      <c r="B55" s="39"/>
      <c r="C55" s="40"/>
      <c r="D55" s="41"/>
    </row>
    <row r="56" spans="1:4" ht="5.4" customHeight="1" x14ac:dyDescent="0.25">
      <c r="A56" s="39"/>
      <c r="B56" s="39"/>
      <c r="C56" s="40"/>
      <c r="D56" s="41"/>
    </row>
    <row r="57" spans="1:4" x14ac:dyDescent="0.25">
      <c r="A57" s="90"/>
      <c r="B57" s="90"/>
      <c r="C57" s="90"/>
      <c r="D57" s="38"/>
    </row>
    <row r="58" spans="1:4" x14ac:dyDescent="0.25">
      <c r="A58" s="36"/>
      <c r="B58" s="36"/>
      <c r="C58" s="37"/>
      <c r="D58" s="38"/>
    </row>
    <row r="59" spans="1:4" ht="5.4" customHeight="1" x14ac:dyDescent="0.25">
      <c r="A59" s="36"/>
      <c r="B59" s="36"/>
      <c r="C59" s="37"/>
      <c r="D59" s="38"/>
    </row>
    <row r="60" spans="1:4" x14ac:dyDescent="0.25">
      <c r="A60" s="36"/>
      <c r="B60" s="36"/>
      <c r="C60" s="37"/>
      <c r="D60" s="38"/>
    </row>
    <row r="61" spans="1:4" x14ac:dyDescent="0.25">
      <c r="A61" s="39"/>
      <c r="B61" s="39"/>
      <c r="C61" s="40"/>
      <c r="D61" s="41"/>
    </row>
    <row r="62" spans="1:4" ht="5.4" customHeight="1" x14ac:dyDescent="0.25">
      <c r="A62" s="39"/>
      <c r="B62" s="39"/>
      <c r="C62" s="40"/>
      <c r="D62" s="41"/>
    </row>
    <row r="63" spans="1:4" x14ac:dyDescent="0.25">
      <c r="A63" s="36"/>
      <c r="B63" s="36"/>
      <c r="C63" s="40"/>
      <c r="D63" s="41"/>
    </row>
    <row r="64" spans="1:4" ht="5.4" customHeight="1" x14ac:dyDescent="0.25">
      <c r="A64" s="36"/>
      <c r="B64" s="36"/>
      <c r="C64" s="40"/>
      <c r="D64" s="41"/>
    </row>
    <row r="65" spans="1:4" x14ac:dyDescent="0.25">
      <c r="A65" s="36"/>
      <c r="B65" s="36"/>
      <c r="D65" s="41"/>
    </row>
    <row r="66" spans="1:4" ht="5.4" customHeight="1" x14ac:dyDescent="0.25">
      <c r="A66" s="39"/>
      <c r="B66" s="39"/>
      <c r="C66" s="40"/>
      <c r="D66" s="41"/>
    </row>
    <row r="67" spans="1:4" x14ac:dyDescent="0.25">
      <c r="A67" s="36"/>
      <c r="B67" s="36"/>
      <c r="C67" s="37"/>
      <c r="D67" s="38"/>
    </row>
    <row r="68" spans="1:4" x14ac:dyDescent="0.25">
      <c r="A68" s="37"/>
      <c r="B68" s="37"/>
      <c r="C68" s="37"/>
      <c r="D68" s="38"/>
    </row>
  </sheetData>
  <sheetProtection algorithmName="SHA-512" hashValue="Nd0jrlRL9N5N9ePpeNa1zqH/ofSyK+5Xb5kPzDPMYiq0vsnTTGQnG/KvrWANYwg3a09Atz8Iyhtue4ZYZTYzEg==" saltValue="nOOZknRvRGvlGW1rDOeP5g==" spinCount="100000" sheet="1" objects="1" scenarios="1"/>
  <protectedRanges>
    <protectedRange sqref="B3:C5 F3:G5 A8:E27 G8:G27 E46 G46 A29:E43 G29:G43" name="Bereich1"/>
  </protectedRanges>
  <mergeCells count="7">
    <mergeCell ref="A57:C57"/>
    <mergeCell ref="F5:G5"/>
    <mergeCell ref="F4:G4"/>
    <mergeCell ref="F3:G3"/>
    <mergeCell ref="B5:C5"/>
    <mergeCell ref="B4:C4"/>
    <mergeCell ref="B3:C3"/>
  </mergeCells>
  <dataValidations count="1">
    <dataValidation type="list" allowBlank="1" showInputMessage="1" showErrorMessage="1" sqref="F4:G4" xr:uid="{685F206D-E3DB-4192-9F7B-12A24B7A1F18}">
      <formula1>$J$1:$J$6</formula1>
    </dataValidation>
  </dataValidations>
  <pageMargins left="0.19685039370078741" right="0.19685039370078741" top="0.19685039370078741" bottom="0.31496062992125984" header="0.31496062992125984" footer="0.31496062992125984"/>
  <pageSetup paperSize="9" scale="99" fitToWidth="0" fitToHeight="0" orientation="landscape" verticalDpi="0" r:id="rId1"/>
  <headerFooter>
    <oddFooter>&amp;L&amp;"Arial,Kursiv"&amp;8© Turnverband Bern Oberaargau-Emmental, V11.24&amp;R&amp;"Arial,Kursiv"&amp;8Seite &amp;P von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3692F-7536-45FE-BD3B-ACE5B004CB8D}">
  <dimension ref="A1:T48"/>
  <sheetViews>
    <sheetView zoomScale="85" zoomScaleNormal="85" workbookViewId="0">
      <selection activeCell="B3" sqref="B3:D3"/>
    </sheetView>
  </sheetViews>
  <sheetFormatPr baseColWidth="10" defaultColWidth="11.5546875" defaultRowHeight="13.8" x14ac:dyDescent="0.25"/>
  <cols>
    <col min="1" max="1" width="17.6640625" style="16" customWidth="1"/>
    <col min="2" max="2" width="11.77734375" style="16" bestFit="1" customWidth="1"/>
    <col min="3" max="3" width="19" style="16" customWidth="1"/>
    <col min="4" max="4" width="29.5546875" style="16" bestFit="1" customWidth="1"/>
    <col min="5" max="5" width="13.109375" style="16" customWidth="1"/>
    <col min="6" max="6" width="9.88671875" style="16" bestFit="1" customWidth="1"/>
    <col min="7" max="7" width="10.109375" style="16" customWidth="1"/>
    <col min="8" max="8" width="11" style="16" customWidth="1"/>
    <col min="9" max="9" width="14.6640625" style="16" bestFit="1" customWidth="1"/>
    <col min="10" max="10" width="32.6640625" style="16" customWidth="1"/>
    <col min="11" max="11" width="14.44140625" style="16" bestFit="1" customWidth="1"/>
    <col min="12" max="16" width="11.5546875" style="16"/>
    <col min="17" max="17" width="15.33203125" style="1" hidden="1" customWidth="1"/>
    <col min="18" max="18" width="11.5546875" style="49" hidden="1" customWidth="1"/>
    <col min="19" max="19" width="11.5546875" style="1" hidden="1" customWidth="1"/>
    <col min="20" max="20" width="11.5546875" style="1" customWidth="1"/>
    <col min="21" max="16384" width="11.5546875" style="16"/>
  </cols>
  <sheetData>
    <row r="1" spans="1:20" ht="42.6" customHeight="1" x14ac:dyDescent="0.45">
      <c r="A1" s="59" t="s">
        <v>58</v>
      </c>
      <c r="B1" s="13"/>
      <c r="C1" s="13"/>
      <c r="D1" s="13"/>
      <c r="E1" s="13"/>
      <c r="F1" s="13"/>
      <c r="G1" s="12"/>
      <c r="H1" s="12"/>
      <c r="I1" s="12"/>
      <c r="J1" s="14" t="e" vm="1">
        <v>#VALUE!</v>
      </c>
      <c r="K1" s="15"/>
    </row>
    <row r="2" spans="1:20" ht="11.4" customHeight="1" x14ac:dyDescent="0.45">
      <c r="A2" s="13"/>
      <c r="B2" s="13"/>
      <c r="C2" s="13"/>
      <c r="D2" s="13"/>
      <c r="E2" s="13"/>
      <c r="F2" s="13"/>
      <c r="G2" s="17"/>
      <c r="H2" s="17"/>
      <c r="I2" s="17"/>
      <c r="J2" s="18"/>
    </row>
    <row r="3" spans="1:20" ht="13.95" customHeight="1" x14ac:dyDescent="0.25">
      <c r="A3" s="53" t="s">
        <v>27</v>
      </c>
      <c r="B3" s="87"/>
      <c r="C3" s="87"/>
      <c r="D3" s="87"/>
      <c r="E3" s="17"/>
      <c r="F3" s="17"/>
      <c r="G3" s="19" t="s">
        <v>15</v>
      </c>
      <c r="I3" s="87"/>
      <c r="J3" s="87"/>
      <c r="K3" s="29"/>
      <c r="L3" s="29"/>
      <c r="M3" s="29"/>
      <c r="N3" s="29"/>
      <c r="O3" s="29"/>
      <c r="P3" s="29"/>
      <c r="Q3" s="46" t="s">
        <v>40</v>
      </c>
      <c r="R3" s="50"/>
    </row>
    <row r="4" spans="1:20" ht="13.95" customHeight="1" x14ac:dyDescent="0.25">
      <c r="A4" s="53" t="s">
        <v>7</v>
      </c>
      <c r="B4" s="86"/>
      <c r="C4" s="86"/>
      <c r="D4" s="86"/>
      <c r="E4" s="17"/>
      <c r="F4" s="17"/>
      <c r="G4" s="20" t="s">
        <v>9</v>
      </c>
      <c r="I4" s="92" t="s">
        <v>65</v>
      </c>
      <c r="J4" s="92"/>
      <c r="K4" s="29"/>
      <c r="M4" s="29"/>
      <c r="O4" s="29"/>
      <c r="Q4" s="45"/>
    </row>
    <row r="5" spans="1:20" x14ac:dyDescent="0.25">
      <c r="A5" s="53" t="s">
        <v>0</v>
      </c>
      <c r="B5" s="85"/>
      <c r="C5" s="85"/>
      <c r="D5" s="85"/>
      <c r="E5" s="17"/>
      <c r="F5" s="17"/>
      <c r="G5" s="20" t="s">
        <v>8</v>
      </c>
      <c r="I5" s="85"/>
      <c r="J5" s="85"/>
      <c r="K5" s="29"/>
      <c r="M5" s="29"/>
      <c r="O5" s="29"/>
      <c r="Q5" s="45" t="s">
        <v>41</v>
      </c>
      <c r="R5" s="51">
        <v>0</v>
      </c>
      <c r="S5" s="49">
        <v>0</v>
      </c>
    </row>
    <row r="6" spans="1:20" x14ac:dyDescent="0.25">
      <c r="A6" s="21"/>
      <c r="B6" s="21"/>
      <c r="C6" s="21"/>
      <c r="D6" s="21"/>
      <c r="E6" s="21"/>
      <c r="F6" s="21"/>
      <c r="G6" s="21"/>
      <c r="H6" s="15"/>
      <c r="I6" s="15"/>
      <c r="J6" s="18"/>
      <c r="K6" s="29"/>
      <c r="M6" s="29"/>
      <c r="O6" s="29"/>
      <c r="Q6" s="45" t="s">
        <v>41</v>
      </c>
      <c r="R6" s="61" t="s">
        <v>42</v>
      </c>
      <c r="S6" s="49">
        <v>30</v>
      </c>
    </row>
    <row r="7" spans="1:20" s="22" customFormat="1" ht="41.4" x14ac:dyDescent="0.25">
      <c r="A7" s="52" t="s">
        <v>53</v>
      </c>
      <c r="B7" s="52" t="s">
        <v>47</v>
      </c>
      <c r="C7" s="52" t="s">
        <v>48</v>
      </c>
      <c r="D7" s="52" t="s">
        <v>49</v>
      </c>
      <c r="E7" s="48" t="s">
        <v>50</v>
      </c>
      <c r="F7" s="48" t="s">
        <v>41</v>
      </c>
      <c r="G7" s="48" t="s">
        <v>32</v>
      </c>
      <c r="H7" s="48" t="s">
        <v>34</v>
      </c>
      <c r="I7" s="52" t="s">
        <v>33</v>
      </c>
      <c r="J7" s="52" t="s">
        <v>51</v>
      </c>
      <c r="K7" s="16"/>
      <c r="L7" s="16"/>
      <c r="M7" s="16"/>
      <c r="N7" s="16"/>
      <c r="O7" s="16"/>
      <c r="P7" s="16"/>
      <c r="Q7" s="45" t="s">
        <v>41</v>
      </c>
      <c r="R7" s="61" t="s">
        <v>28</v>
      </c>
      <c r="S7" s="49">
        <v>40</v>
      </c>
      <c r="T7" s="2"/>
    </row>
    <row r="8" spans="1:20" ht="21.6" customHeight="1" x14ac:dyDescent="0.25">
      <c r="A8" s="70"/>
      <c r="B8" s="64"/>
      <c r="C8" s="64"/>
      <c r="D8" s="64"/>
      <c r="E8" s="64"/>
      <c r="F8" s="65"/>
      <c r="G8" s="63"/>
      <c r="H8" s="71"/>
      <c r="I8" s="72">
        <f>SUMIFS($S$6:$S$24,$Q$6:$Q$24,E8,$R$6:$R$24,G8)+SUMIFS($S$6:$S$24,$Q$6:$Q$24,$F$7,$R$6:$R$24,F8)+60+(H8/2)</f>
        <v>60</v>
      </c>
      <c r="J8" s="71"/>
      <c r="Q8" s="45" t="s">
        <v>41</v>
      </c>
      <c r="R8" s="61" t="s">
        <v>62</v>
      </c>
      <c r="S8" s="49">
        <v>60</v>
      </c>
    </row>
    <row r="9" spans="1:20" ht="41.4" x14ac:dyDescent="0.25">
      <c r="A9" s="52" t="s">
        <v>52</v>
      </c>
      <c r="B9" s="52" t="s">
        <v>47</v>
      </c>
      <c r="C9" s="52" t="s">
        <v>48</v>
      </c>
      <c r="D9" s="52" t="s">
        <v>49</v>
      </c>
      <c r="E9" s="47" t="s">
        <v>50</v>
      </c>
      <c r="F9" s="47" t="s">
        <v>41</v>
      </c>
      <c r="G9" s="48" t="s">
        <v>32</v>
      </c>
      <c r="H9" s="48" t="s">
        <v>34</v>
      </c>
      <c r="I9" s="52" t="s">
        <v>33</v>
      </c>
      <c r="J9" s="52" t="s">
        <v>51</v>
      </c>
      <c r="Q9" s="45" t="s">
        <v>39</v>
      </c>
      <c r="R9" s="51">
        <v>0</v>
      </c>
      <c r="S9" s="49">
        <v>0</v>
      </c>
    </row>
    <row r="10" spans="1:20" ht="21.6" customHeight="1" x14ac:dyDescent="0.25">
      <c r="A10" s="70"/>
      <c r="B10" s="64"/>
      <c r="C10" s="64"/>
      <c r="D10" s="63"/>
      <c r="E10" s="64"/>
      <c r="F10" s="65"/>
      <c r="G10" s="63"/>
      <c r="H10" s="71"/>
      <c r="I10" s="72">
        <f t="shared" ref="I10:I20" si="0">SUMIFS($S$6:$S$24,$Q$6:$Q$24,E10,$R$6:$R$24,G10)+SUMIFS($S$6:$S$24,$Q$6:$Q$24,$F$7,$R$6:$R$24,F10)+(H10/2)</f>
        <v>0</v>
      </c>
      <c r="J10" s="71"/>
      <c r="Q10" s="45" t="s">
        <v>39</v>
      </c>
      <c r="R10" s="61" t="s">
        <v>42</v>
      </c>
      <c r="S10" s="49">
        <v>60</v>
      </c>
    </row>
    <row r="11" spans="1:20" ht="21.6" customHeight="1" x14ac:dyDescent="0.25">
      <c r="A11" s="73"/>
      <c r="B11" s="63"/>
      <c r="C11" s="63"/>
      <c r="D11" s="63"/>
      <c r="E11" s="64"/>
      <c r="F11" s="65"/>
      <c r="G11" s="65"/>
      <c r="H11" s="71"/>
      <c r="I11" s="72">
        <f t="shared" si="0"/>
        <v>0</v>
      </c>
      <c r="J11" s="71"/>
      <c r="Q11" s="45" t="s">
        <v>39</v>
      </c>
      <c r="R11" s="61" t="s">
        <v>28</v>
      </c>
      <c r="S11" s="49">
        <v>90</v>
      </c>
    </row>
    <row r="12" spans="1:20" ht="21.6" customHeight="1" x14ac:dyDescent="0.25">
      <c r="A12" s="70"/>
      <c r="B12" s="64"/>
      <c r="C12" s="64"/>
      <c r="D12" s="64"/>
      <c r="E12" s="64"/>
      <c r="F12" s="65"/>
      <c r="G12" s="65"/>
      <c r="H12" s="71"/>
      <c r="I12" s="72">
        <f t="shared" si="0"/>
        <v>0</v>
      </c>
      <c r="J12" s="71"/>
      <c r="Q12" s="45" t="s">
        <v>39</v>
      </c>
      <c r="R12" s="61" t="s">
        <v>62</v>
      </c>
      <c r="S12" s="49">
        <v>150</v>
      </c>
    </row>
    <row r="13" spans="1:20" ht="21.6" customHeight="1" x14ac:dyDescent="0.25">
      <c r="A13" s="70"/>
      <c r="B13" s="64"/>
      <c r="C13" s="64"/>
      <c r="D13" s="64"/>
      <c r="E13" s="64"/>
      <c r="F13" s="65"/>
      <c r="G13" s="65"/>
      <c r="H13" s="71"/>
      <c r="I13" s="72">
        <f t="shared" si="0"/>
        <v>0</v>
      </c>
      <c r="J13" s="71"/>
      <c r="Q13" s="45" t="s">
        <v>36</v>
      </c>
      <c r="R13" s="51">
        <v>0</v>
      </c>
      <c r="S13" s="49">
        <v>0</v>
      </c>
    </row>
    <row r="14" spans="1:20" ht="21.6" customHeight="1" x14ac:dyDescent="0.25">
      <c r="A14" s="70"/>
      <c r="B14" s="64"/>
      <c r="C14" s="64"/>
      <c r="D14" s="64"/>
      <c r="E14" s="64"/>
      <c r="F14" s="65"/>
      <c r="G14" s="65"/>
      <c r="H14" s="71"/>
      <c r="I14" s="72">
        <f t="shared" si="0"/>
        <v>0</v>
      </c>
      <c r="J14" s="71"/>
      <c r="Q14" s="45" t="s">
        <v>36</v>
      </c>
      <c r="R14" s="61" t="s">
        <v>42</v>
      </c>
      <c r="S14" s="49">
        <v>144</v>
      </c>
    </row>
    <row r="15" spans="1:20" ht="21.6" customHeight="1" x14ac:dyDescent="0.25">
      <c r="A15" s="70"/>
      <c r="B15" s="64"/>
      <c r="C15" s="64"/>
      <c r="D15" s="64"/>
      <c r="E15" s="64"/>
      <c r="F15" s="65"/>
      <c r="G15" s="65"/>
      <c r="H15" s="71"/>
      <c r="I15" s="72">
        <f t="shared" si="0"/>
        <v>0</v>
      </c>
      <c r="J15" s="71"/>
      <c r="Q15" s="45" t="s">
        <v>36</v>
      </c>
      <c r="R15" s="61" t="s">
        <v>28</v>
      </c>
      <c r="S15" s="49">
        <v>216</v>
      </c>
    </row>
    <row r="16" spans="1:20" ht="21.6" customHeight="1" x14ac:dyDescent="0.25">
      <c r="A16" s="70"/>
      <c r="B16" s="64"/>
      <c r="C16" s="64"/>
      <c r="D16" s="64"/>
      <c r="E16" s="64"/>
      <c r="F16" s="65"/>
      <c r="G16" s="65"/>
      <c r="H16" s="71"/>
      <c r="I16" s="72">
        <f t="shared" si="0"/>
        <v>0</v>
      </c>
      <c r="J16" s="71"/>
      <c r="Q16" s="45" t="s">
        <v>36</v>
      </c>
      <c r="R16" s="61" t="s">
        <v>62</v>
      </c>
      <c r="S16" s="49">
        <v>360</v>
      </c>
    </row>
    <row r="17" spans="1:19" ht="21.6" customHeight="1" x14ac:dyDescent="0.25">
      <c r="A17" s="70"/>
      <c r="B17" s="64"/>
      <c r="C17" s="64"/>
      <c r="D17" s="64"/>
      <c r="E17" s="64"/>
      <c r="F17" s="65"/>
      <c r="G17" s="65"/>
      <c r="H17" s="71"/>
      <c r="I17" s="72">
        <f t="shared" si="0"/>
        <v>0</v>
      </c>
      <c r="J17" s="71"/>
      <c r="Q17" s="45" t="s">
        <v>37</v>
      </c>
      <c r="R17" s="51">
        <v>0</v>
      </c>
      <c r="S17" s="49">
        <v>0</v>
      </c>
    </row>
    <row r="18" spans="1:19" ht="21.6" customHeight="1" x14ac:dyDescent="0.25">
      <c r="A18" s="70"/>
      <c r="B18" s="64"/>
      <c r="C18" s="64"/>
      <c r="D18" s="64"/>
      <c r="E18" s="64"/>
      <c r="F18" s="65"/>
      <c r="G18" s="65"/>
      <c r="H18" s="71"/>
      <c r="I18" s="72">
        <f t="shared" si="0"/>
        <v>0</v>
      </c>
      <c r="J18" s="71"/>
      <c r="Q18" s="45" t="s">
        <v>37</v>
      </c>
      <c r="R18" s="61" t="s">
        <v>42</v>
      </c>
      <c r="S18" s="49">
        <v>60</v>
      </c>
    </row>
    <row r="19" spans="1:19" ht="21.6" customHeight="1" x14ac:dyDescent="0.25">
      <c r="A19" s="70"/>
      <c r="B19" s="64"/>
      <c r="C19" s="64"/>
      <c r="D19" s="64"/>
      <c r="E19" s="64"/>
      <c r="F19" s="65"/>
      <c r="G19" s="65"/>
      <c r="H19" s="71"/>
      <c r="I19" s="72">
        <f t="shared" si="0"/>
        <v>0</v>
      </c>
      <c r="J19" s="71"/>
      <c r="Q19" s="45" t="s">
        <v>37</v>
      </c>
      <c r="R19" s="61" t="s">
        <v>28</v>
      </c>
      <c r="S19" s="49">
        <v>90</v>
      </c>
    </row>
    <row r="20" spans="1:19" ht="21.6" customHeight="1" x14ac:dyDescent="0.25">
      <c r="A20" s="70"/>
      <c r="B20" s="64"/>
      <c r="C20" s="64"/>
      <c r="D20" s="64"/>
      <c r="E20" s="64"/>
      <c r="F20" s="65"/>
      <c r="G20" s="65"/>
      <c r="H20" s="71"/>
      <c r="I20" s="72">
        <f t="shared" si="0"/>
        <v>0</v>
      </c>
      <c r="J20" s="71"/>
      <c r="Q20" s="45" t="s">
        <v>37</v>
      </c>
      <c r="R20" s="61" t="s">
        <v>62</v>
      </c>
      <c r="S20" s="49">
        <v>150</v>
      </c>
    </row>
    <row r="21" spans="1:19" ht="21.6" customHeight="1" x14ac:dyDescent="0.25">
      <c r="A21" s="70"/>
      <c r="B21" s="64"/>
      <c r="C21" s="64"/>
      <c r="D21" s="64"/>
      <c r="E21" s="64"/>
      <c r="F21" s="65"/>
      <c r="G21" s="65"/>
      <c r="H21" s="74"/>
      <c r="I21" s="72">
        <f>SUMIFS($S$6:$S$24,$Q$6:$Q$24,E21,$R$6:$R$24,G21)+SUMIFS($S$6:$S$24,$Q$6:$Q$24,$F$7,$R$6:$R$24,F21)+(H22/2)</f>
        <v>0</v>
      </c>
      <c r="J21" s="71"/>
      <c r="Q21" s="45" t="s">
        <v>38</v>
      </c>
      <c r="R21" s="51">
        <v>0</v>
      </c>
      <c r="S21" s="49">
        <v>0</v>
      </c>
    </row>
    <row r="22" spans="1:19" ht="21.6" customHeight="1" x14ac:dyDescent="0.25">
      <c r="A22" s="70"/>
      <c r="B22" s="64"/>
      <c r="C22" s="64"/>
      <c r="D22" s="64"/>
      <c r="E22" s="64"/>
      <c r="F22" s="65"/>
      <c r="G22" s="65"/>
      <c r="H22" s="71"/>
      <c r="I22" s="72">
        <f>SUMIFS($S$6:$S$24,$Q$6:$Q$24,E22,$R$6:$R$24,G22)+SUMIFS($S$6:$S$24,$Q$6:$Q$24,$F$7,$R$6:$R$24,F22)+(H23/2)</f>
        <v>0</v>
      </c>
      <c r="J22" s="71"/>
      <c r="Q22" s="45" t="s">
        <v>38</v>
      </c>
      <c r="R22" s="61" t="s">
        <v>42</v>
      </c>
      <c r="S22" s="49">
        <v>30</v>
      </c>
    </row>
    <row r="23" spans="1:19" ht="21.6" customHeight="1" thickBot="1" x14ac:dyDescent="0.3">
      <c r="A23" s="70"/>
      <c r="B23" s="64"/>
      <c r="C23" s="64"/>
      <c r="D23" s="64"/>
      <c r="E23" s="64"/>
      <c r="F23" s="65"/>
      <c r="G23" s="65"/>
      <c r="H23" s="71"/>
      <c r="I23" s="72">
        <f>SUMIFS($S$6:$S$24,$Q$6:$Q$24,E23,$R$6:$R$24,G23)+SUMIFS($S$6:$S$24,$Q$6:$Q$24,$F$7,$R$6:$R$24,F23)+(H23/2)</f>
        <v>0</v>
      </c>
      <c r="J23" s="71"/>
      <c r="Q23" s="45" t="s">
        <v>38</v>
      </c>
      <c r="R23" s="61" t="s">
        <v>28</v>
      </c>
      <c r="S23" s="49">
        <v>40</v>
      </c>
    </row>
    <row r="24" spans="1:19" ht="25.2" customHeight="1" thickBot="1" x14ac:dyDescent="0.3">
      <c r="H24" s="7" t="s">
        <v>1</v>
      </c>
      <c r="I24" s="6">
        <f>SUM(I8:I23)</f>
        <v>60</v>
      </c>
      <c r="Q24" s="45" t="s">
        <v>38</v>
      </c>
      <c r="R24" s="61" t="s">
        <v>62</v>
      </c>
      <c r="S24" s="49">
        <v>60</v>
      </c>
    </row>
    <row r="25" spans="1:19" ht="20.399999999999999" customHeight="1" x14ac:dyDescent="0.25"/>
    <row r="26" spans="1:19" ht="29.4" customHeight="1" x14ac:dyDescent="0.25">
      <c r="F26" s="31" t="s">
        <v>0</v>
      </c>
      <c r="G26" s="91"/>
      <c r="H26" s="91"/>
      <c r="I26" s="33" t="s">
        <v>14</v>
      </c>
      <c r="J26" s="69"/>
    </row>
    <row r="27" spans="1:19" x14ac:dyDescent="0.25">
      <c r="H27" s="34"/>
      <c r="Q27" s="1">
        <v>0</v>
      </c>
      <c r="R27" s="49">
        <v>0</v>
      </c>
    </row>
    <row r="28" spans="1:19" ht="16.8" customHeight="1" x14ac:dyDescent="0.25">
      <c r="H28" s="34" t="s">
        <v>26</v>
      </c>
      <c r="Q28" s="1">
        <v>1</v>
      </c>
      <c r="R28" s="50" t="s">
        <v>29</v>
      </c>
    </row>
    <row r="29" spans="1:19" ht="23.4" customHeight="1" x14ac:dyDescent="0.25">
      <c r="Q29" s="1">
        <v>2</v>
      </c>
      <c r="R29" s="50" t="s">
        <v>28</v>
      </c>
    </row>
    <row r="30" spans="1:19" x14ac:dyDescent="0.25">
      <c r="Q30" s="1">
        <v>3</v>
      </c>
      <c r="R30" s="50" t="s">
        <v>30</v>
      </c>
    </row>
    <row r="32" spans="1:19" ht="12.6" customHeight="1" x14ac:dyDescent="0.25"/>
    <row r="33" spans="1:7" x14ac:dyDescent="0.25">
      <c r="A33" s="35"/>
      <c r="B33" s="35"/>
    </row>
    <row r="34" spans="1:7" x14ac:dyDescent="0.25">
      <c r="A34" s="36"/>
      <c r="B34" s="36"/>
      <c r="C34" s="37"/>
      <c r="D34" s="37"/>
      <c r="E34" s="37"/>
      <c r="F34" s="37"/>
      <c r="G34" s="38"/>
    </row>
    <row r="35" spans="1:7" x14ac:dyDescent="0.25">
      <c r="A35" s="39"/>
      <c r="B35" s="39"/>
      <c r="C35" s="40"/>
      <c r="D35" s="40"/>
      <c r="E35" s="40"/>
      <c r="F35" s="40"/>
      <c r="G35" s="41"/>
    </row>
    <row r="36" spans="1:7" ht="5.4" customHeight="1" x14ac:dyDescent="0.25">
      <c r="A36" s="39"/>
      <c r="B36" s="39"/>
      <c r="C36" s="40"/>
      <c r="D36" s="40"/>
      <c r="E36" s="40"/>
      <c r="F36" s="40"/>
      <c r="G36" s="41"/>
    </row>
    <row r="37" spans="1:7" x14ac:dyDescent="0.25">
      <c r="A37" s="90"/>
      <c r="B37" s="90"/>
      <c r="C37" s="90"/>
      <c r="D37" s="42"/>
      <c r="E37" s="42"/>
      <c r="F37" s="42"/>
      <c r="G37" s="38"/>
    </row>
    <row r="38" spans="1:7" x14ac:dyDescent="0.25">
      <c r="A38" s="36"/>
      <c r="B38" s="36"/>
      <c r="C38" s="37"/>
      <c r="D38" s="37"/>
      <c r="E38" s="37"/>
      <c r="F38" s="37"/>
      <c r="G38" s="38"/>
    </row>
    <row r="39" spans="1:7" ht="5.4" customHeight="1" x14ac:dyDescent="0.25">
      <c r="A39" s="36"/>
      <c r="B39" s="36"/>
      <c r="C39" s="37"/>
      <c r="D39" s="37"/>
      <c r="E39" s="37"/>
      <c r="F39" s="37"/>
      <c r="G39" s="38"/>
    </row>
    <row r="40" spans="1:7" x14ac:dyDescent="0.25">
      <c r="A40" s="36"/>
      <c r="B40" s="36"/>
      <c r="C40" s="37"/>
      <c r="D40" s="37"/>
      <c r="E40" s="37"/>
      <c r="F40" s="37"/>
      <c r="G40" s="38"/>
    </row>
    <row r="41" spans="1:7" x14ac:dyDescent="0.25">
      <c r="A41" s="39"/>
      <c r="B41" s="39"/>
      <c r="C41" s="40"/>
      <c r="D41" s="40"/>
      <c r="E41" s="40"/>
      <c r="F41" s="40"/>
      <c r="G41" s="41"/>
    </row>
    <row r="42" spans="1:7" ht="5.4" customHeight="1" x14ac:dyDescent="0.25">
      <c r="A42" s="39"/>
      <c r="B42" s="39"/>
      <c r="C42" s="40"/>
      <c r="D42" s="40"/>
      <c r="E42" s="40"/>
      <c r="F42" s="40"/>
      <c r="G42" s="41"/>
    </row>
    <row r="43" spans="1:7" x14ac:dyDescent="0.25">
      <c r="A43" s="36"/>
      <c r="B43" s="36"/>
      <c r="C43" s="40"/>
      <c r="D43" s="40"/>
      <c r="E43" s="40"/>
      <c r="F43" s="40"/>
      <c r="G43" s="41"/>
    </row>
    <row r="44" spans="1:7" ht="5.4" customHeight="1" x14ac:dyDescent="0.25">
      <c r="A44" s="36"/>
      <c r="B44" s="36"/>
      <c r="C44" s="40"/>
      <c r="D44" s="40"/>
      <c r="E44" s="40"/>
      <c r="F44" s="40"/>
      <c r="G44" s="41"/>
    </row>
    <row r="45" spans="1:7" x14ac:dyDescent="0.25">
      <c r="A45" s="36"/>
      <c r="B45" s="36"/>
      <c r="G45" s="41"/>
    </row>
    <row r="46" spans="1:7" ht="5.4" customHeight="1" x14ac:dyDescent="0.25">
      <c r="A46" s="39"/>
      <c r="B46" s="39"/>
      <c r="C46" s="40"/>
      <c r="D46" s="40"/>
      <c r="E46" s="40"/>
      <c r="F46" s="40"/>
      <c r="G46" s="41"/>
    </row>
    <row r="47" spans="1:7" x14ac:dyDescent="0.25">
      <c r="A47" s="36"/>
      <c r="B47" s="36"/>
      <c r="C47" s="37"/>
      <c r="D47" s="37"/>
      <c r="E47" s="37"/>
      <c r="F47" s="37"/>
      <c r="G47" s="38"/>
    </row>
    <row r="48" spans="1:7" x14ac:dyDescent="0.25">
      <c r="A48" s="37"/>
      <c r="B48" s="37"/>
      <c r="C48" s="37"/>
      <c r="D48" s="37"/>
      <c r="E48" s="37"/>
      <c r="F48" s="37"/>
      <c r="G48" s="38"/>
    </row>
  </sheetData>
  <sheetProtection algorithmName="SHA-512" hashValue="2AJmKYLBRxGGZYAdZKEt7BDhktXahFpbedGG2wHuq6iwn+HI6QexPDa7fRZTUJZHn1QVVrAncvXMF4pqrYcMVw==" saltValue="ScpsjYf50KEIFAT2W8w3gw==" spinCount="100000" sheet="1" objects="1" scenarios="1"/>
  <protectedRanges>
    <protectedRange sqref="B3:D5 A8:H8 J8 I3:J5 A10:H23 J10:J23 J26 H26 G26" name="Bereich1"/>
  </protectedRanges>
  <mergeCells count="8">
    <mergeCell ref="A37:C37"/>
    <mergeCell ref="G26:H26"/>
    <mergeCell ref="I5:J5"/>
    <mergeCell ref="I4:J4"/>
    <mergeCell ref="I3:J3"/>
    <mergeCell ref="B5:D5"/>
    <mergeCell ref="B4:D4"/>
    <mergeCell ref="B3:D3"/>
  </mergeCells>
  <dataValidations xWindow="1041" yWindow="459" count="2">
    <dataValidation type="list" allowBlank="1" showInputMessage="1" showErrorMessage="1" sqref="F8:G8 F10:G23" xr:uid="{9CD5B5C8-F9DA-42B1-AF9C-3E6378443D4B}">
      <formula1>$R$9:$R$12</formula1>
    </dataValidation>
    <dataValidation type="list" allowBlank="1" showInputMessage="1" showErrorMessage="1" sqref="E8 E10:E23" xr:uid="{0FA2EAF4-CDE4-430D-BF19-52E9D9C10EA1}">
      <formula1>$Q$9:$Q$21</formula1>
    </dataValidation>
  </dataValidations>
  <pageMargins left="0.19685039370078741" right="0.19685039370078741" top="0.19685039370078741" bottom="0.31496062992125984" header="0.31496062992125984" footer="0.31496062992125984"/>
  <pageSetup paperSize="9" scale="84" fitToWidth="2" fitToHeight="0" orientation="landscape" verticalDpi="0" r:id="rId1"/>
  <headerFooter>
    <oddFooter>&amp;L&amp;"Arial,Kursiv"&amp;8© Turnverband Bern Oberaargau-Emmental, V11.24&amp;R&amp;"Arial,Kursiv"&amp;8Seite &amp;P von &amp;N</oddFooter>
  </headerFooter>
  <colBreaks count="1" manualBreakCount="1">
    <brk id="10" max="2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D750E-41D7-482D-8070-ED3087F5E34E}">
  <dimension ref="A1:U57"/>
  <sheetViews>
    <sheetView zoomScale="85" zoomScaleNormal="85" workbookViewId="0">
      <selection activeCell="B3" sqref="B3:D3"/>
    </sheetView>
  </sheetViews>
  <sheetFormatPr baseColWidth="10" defaultColWidth="11.5546875" defaultRowHeight="13.8" x14ac:dyDescent="0.25"/>
  <cols>
    <col min="1" max="1" width="17.6640625" style="16" customWidth="1"/>
    <col min="2" max="2" width="11.77734375" style="16" bestFit="1" customWidth="1"/>
    <col min="3" max="3" width="19" style="16" customWidth="1"/>
    <col min="4" max="4" width="29.5546875" style="16" bestFit="1" customWidth="1"/>
    <col min="5" max="5" width="10.44140625" style="16" bestFit="1" customWidth="1"/>
    <col min="6" max="6" width="13.109375" style="16" customWidth="1"/>
    <col min="7" max="7" width="9.88671875" style="16" bestFit="1" customWidth="1"/>
    <col min="8" max="8" width="9.6640625" style="16" customWidth="1"/>
    <col min="9" max="9" width="11" style="16" customWidth="1"/>
    <col min="10" max="10" width="14.6640625" style="16" bestFit="1" customWidth="1"/>
    <col min="11" max="11" width="32.6640625" style="16" customWidth="1"/>
    <col min="12" max="12" width="14.44140625" style="16" bestFit="1" customWidth="1"/>
    <col min="13" max="17" width="11.5546875" style="16"/>
    <col min="18" max="18" width="15.33203125" style="1" hidden="1" customWidth="1"/>
    <col min="19" max="19" width="11.5546875" style="49" hidden="1" customWidth="1"/>
    <col min="20" max="21" width="11.5546875" style="1" hidden="1" customWidth="1"/>
    <col min="22" max="23" width="0" style="16" hidden="1" customWidth="1"/>
    <col min="24" max="16384" width="11.5546875" style="16"/>
  </cols>
  <sheetData>
    <row r="1" spans="1:21" ht="42.6" customHeight="1" x14ac:dyDescent="0.45">
      <c r="A1" s="59" t="s">
        <v>59</v>
      </c>
      <c r="B1" s="13"/>
      <c r="C1" s="13"/>
      <c r="D1" s="13"/>
      <c r="E1" s="13"/>
      <c r="F1" s="13"/>
      <c r="G1" s="13"/>
      <c r="H1" s="12"/>
      <c r="I1" s="12"/>
      <c r="J1" s="12"/>
      <c r="K1" s="14" t="e" vm="1">
        <v>#VALUE!</v>
      </c>
      <c r="L1" s="15"/>
    </row>
    <row r="2" spans="1:21" ht="11.4" customHeight="1" x14ac:dyDescent="0.45">
      <c r="A2" s="13"/>
      <c r="B2" s="13"/>
      <c r="C2" s="13"/>
      <c r="D2" s="13"/>
      <c r="E2" s="13"/>
      <c r="F2" s="13"/>
      <c r="G2" s="13"/>
      <c r="H2" s="17"/>
      <c r="I2" s="17"/>
      <c r="J2" s="17"/>
      <c r="K2" s="18"/>
    </row>
    <row r="3" spans="1:21" ht="13.95" customHeight="1" x14ac:dyDescent="0.25">
      <c r="A3" s="53" t="s">
        <v>27</v>
      </c>
      <c r="B3" s="87"/>
      <c r="C3" s="87"/>
      <c r="D3" s="87"/>
      <c r="E3" s="17"/>
      <c r="F3" s="17"/>
      <c r="G3" s="17"/>
      <c r="H3" s="19" t="s">
        <v>15</v>
      </c>
      <c r="J3" s="87"/>
      <c r="K3" s="87"/>
      <c r="L3" s="29"/>
      <c r="M3" s="29"/>
      <c r="N3" s="29"/>
      <c r="O3" s="29"/>
      <c r="P3" s="29"/>
      <c r="Q3" s="29"/>
      <c r="R3" s="46" t="s">
        <v>40</v>
      </c>
      <c r="S3" s="50"/>
    </row>
    <row r="4" spans="1:21" ht="13.95" customHeight="1" x14ac:dyDescent="0.25">
      <c r="A4" s="53" t="s">
        <v>7</v>
      </c>
      <c r="B4" s="86"/>
      <c r="C4" s="86"/>
      <c r="D4" s="86"/>
      <c r="E4" s="17"/>
      <c r="F4" s="17"/>
      <c r="G4" s="17"/>
      <c r="H4" s="20" t="s">
        <v>9</v>
      </c>
      <c r="J4" s="92" t="s">
        <v>65</v>
      </c>
      <c r="K4" s="92"/>
      <c r="L4" s="29"/>
      <c r="N4" s="29"/>
      <c r="P4" s="29"/>
      <c r="R4" s="45"/>
    </row>
    <row r="5" spans="1:21" x14ac:dyDescent="0.25">
      <c r="A5" s="53" t="s">
        <v>0</v>
      </c>
      <c r="B5" s="85"/>
      <c r="C5" s="85"/>
      <c r="D5" s="85"/>
      <c r="E5" s="17"/>
      <c r="F5" s="17"/>
      <c r="G5" s="17"/>
      <c r="H5" s="20" t="s">
        <v>8</v>
      </c>
      <c r="J5" s="85"/>
      <c r="K5" s="85"/>
      <c r="L5" s="29"/>
      <c r="N5" s="29"/>
      <c r="P5" s="29"/>
      <c r="R5" s="45" t="s">
        <v>41</v>
      </c>
      <c r="S5" s="51">
        <v>0</v>
      </c>
      <c r="T5" s="49">
        <v>0</v>
      </c>
    </row>
    <row r="6" spans="1:21" x14ac:dyDescent="0.25">
      <c r="A6" s="21"/>
      <c r="B6" s="21"/>
      <c r="C6" s="21"/>
      <c r="D6" s="21"/>
      <c r="E6" s="21"/>
      <c r="F6" s="21"/>
      <c r="G6" s="21"/>
      <c r="H6" s="21"/>
      <c r="I6" s="15"/>
      <c r="J6" s="15"/>
      <c r="K6" s="18"/>
      <c r="L6" s="29"/>
      <c r="N6" s="29"/>
      <c r="P6" s="29"/>
      <c r="R6" s="45" t="s">
        <v>41</v>
      </c>
      <c r="S6" s="61" t="s">
        <v>42</v>
      </c>
      <c r="T6" s="49">
        <v>30</v>
      </c>
    </row>
    <row r="7" spans="1:21" s="22" customFormat="1" ht="41.4" x14ac:dyDescent="0.25">
      <c r="A7" s="52" t="s">
        <v>53</v>
      </c>
      <c r="B7" s="52" t="s">
        <v>47</v>
      </c>
      <c r="C7" s="52" t="s">
        <v>48</v>
      </c>
      <c r="D7" s="52" t="s">
        <v>49</v>
      </c>
      <c r="E7" s="48" t="s">
        <v>61</v>
      </c>
      <c r="F7" s="48" t="s">
        <v>50</v>
      </c>
      <c r="G7" s="48" t="s">
        <v>41</v>
      </c>
      <c r="H7" s="48" t="s">
        <v>60</v>
      </c>
      <c r="I7" s="48" t="s">
        <v>34</v>
      </c>
      <c r="J7" s="52" t="s">
        <v>33</v>
      </c>
      <c r="K7" s="52" t="s">
        <v>51</v>
      </c>
      <c r="L7" s="16"/>
      <c r="M7" s="16"/>
      <c r="N7" s="16"/>
      <c r="O7" s="16"/>
      <c r="P7" s="16"/>
      <c r="Q7" s="16"/>
      <c r="R7" s="45" t="s">
        <v>41</v>
      </c>
      <c r="S7" s="61" t="s">
        <v>28</v>
      </c>
      <c r="T7" s="49">
        <v>40</v>
      </c>
      <c r="U7" s="2"/>
    </row>
    <row r="8" spans="1:21" ht="14.4" customHeight="1" x14ac:dyDescent="0.25">
      <c r="A8" s="94"/>
      <c r="B8" s="94"/>
      <c r="C8" s="94"/>
      <c r="D8" s="100"/>
      <c r="E8" s="63"/>
      <c r="F8" s="64"/>
      <c r="G8" s="65"/>
      <c r="H8" s="63"/>
      <c r="I8" s="94"/>
      <c r="J8" s="97">
        <f>SUMIFS($T$6:$T$34,$R$6:$R$34,F8,$S$6:$S$34,H8)+SUMIFS($T$6:$T$34,$R$6:$R$34,$G$7,$S$6:$S$34,G8)+60+(I8/2)+SUMIFS($T$6:$T$34,$R$6:$R$34,F9,$S$6:$S$34,H9)+SUMIFS($T$6:$T$34,$R$6:$R$34,$G$7,$S$6:$S$34,G9)+SUMIFS($T$6:$T$34,$R$6:$R$34,F10,$S$6:$S$34,H10)+SUMIFS($T$6:$T$34,$R$6:$R$34,$G$7,$S$6:$S$34,G10)+SUMIFS($T$6:$T$34,$R$6:$R$34,F11,$S$6:$S$34,H11)+SUMIFS($T$6:$T$34,$R$6:$R$34,$G$7,$S$6:$S$34,G11)</f>
        <v>60</v>
      </c>
      <c r="K8" s="94"/>
      <c r="R8" s="45" t="s">
        <v>41</v>
      </c>
      <c r="S8" s="61" t="s">
        <v>62</v>
      </c>
      <c r="T8" s="49">
        <v>60</v>
      </c>
    </row>
    <row r="9" spans="1:21" ht="14.4" customHeight="1" x14ac:dyDescent="0.25">
      <c r="A9" s="95"/>
      <c r="B9" s="95"/>
      <c r="C9" s="95"/>
      <c r="D9" s="95"/>
      <c r="E9" s="66"/>
      <c r="F9" s="67"/>
      <c r="G9" s="68"/>
      <c r="H9" s="63"/>
      <c r="I9" s="95"/>
      <c r="J9" s="98"/>
      <c r="K9" s="95"/>
      <c r="R9" s="45" t="s">
        <v>39</v>
      </c>
      <c r="S9" s="51">
        <v>0</v>
      </c>
      <c r="T9" s="49">
        <v>0</v>
      </c>
    </row>
    <row r="10" spans="1:21" ht="14.4" customHeight="1" x14ac:dyDescent="0.25">
      <c r="A10" s="95"/>
      <c r="B10" s="95"/>
      <c r="C10" s="95"/>
      <c r="D10" s="95"/>
      <c r="E10" s="67"/>
      <c r="F10" s="67"/>
      <c r="G10" s="68"/>
      <c r="H10" s="63"/>
      <c r="I10" s="95"/>
      <c r="J10" s="98"/>
      <c r="K10" s="95"/>
      <c r="R10" s="45" t="s">
        <v>39</v>
      </c>
      <c r="S10" s="61" t="s">
        <v>42</v>
      </c>
      <c r="T10" s="49">
        <v>60</v>
      </c>
    </row>
    <row r="11" spans="1:21" ht="14.4" customHeight="1" x14ac:dyDescent="0.25">
      <c r="A11" s="96"/>
      <c r="B11" s="96"/>
      <c r="C11" s="96"/>
      <c r="D11" s="96"/>
      <c r="E11" s="67"/>
      <c r="F11" s="67"/>
      <c r="G11" s="68"/>
      <c r="H11" s="63"/>
      <c r="I11" s="96"/>
      <c r="J11" s="99"/>
      <c r="K11" s="96"/>
      <c r="R11" s="45" t="s">
        <v>39</v>
      </c>
      <c r="S11" s="61" t="s">
        <v>28</v>
      </c>
      <c r="T11" s="49">
        <v>90</v>
      </c>
    </row>
    <row r="12" spans="1:21" ht="41.4" x14ac:dyDescent="0.25">
      <c r="A12" s="52" t="s">
        <v>52</v>
      </c>
      <c r="B12" s="52" t="s">
        <v>47</v>
      </c>
      <c r="C12" s="52" t="s">
        <v>48</v>
      </c>
      <c r="D12" s="52" t="s">
        <v>49</v>
      </c>
      <c r="E12" s="60" t="s">
        <v>61</v>
      </c>
      <c r="F12" s="47" t="s">
        <v>50</v>
      </c>
      <c r="G12" s="47" t="s">
        <v>41</v>
      </c>
      <c r="H12" s="48" t="s">
        <v>32</v>
      </c>
      <c r="I12" s="48" t="s">
        <v>34</v>
      </c>
      <c r="J12" s="52" t="s">
        <v>33</v>
      </c>
      <c r="K12" s="52" t="s">
        <v>51</v>
      </c>
      <c r="R12" s="45" t="s">
        <v>39</v>
      </c>
      <c r="S12" s="61" t="s">
        <v>62</v>
      </c>
      <c r="T12" s="49">
        <v>150</v>
      </c>
    </row>
    <row r="13" spans="1:21" ht="14.4" customHeight="1" x14ac:dyDescent="0.25">
      <c r="A13" s="94"/>
      <c r="B13" s="94"/>
      <c r="C13" s="94"/>
      <c r="D13" s="94"/>
      <c r="E13" s="63"/>
      <c r="F13" s="64"/>
      <c r="G13" s="65"/>
      <c r="H13" s="63"/>
      <c r="I13" s="94"/>
      <c r="J13" s="97">
        <f>SUMIFS($T$6:$T$34,$R$6:$R$34,F13,$S$6:$S$34,H13)+SUMIFS($T$6:$T$34,$R$6:$R$34,$G$7,$S$6:$S$34,G13)+(I13/2)+SUMIFS($T$6:$T$34,$R$6:$R$34,F14,$S$6:$S$34,H14)+SUMIFS($T$6:$T$34,$R$6:$R$34,$G$7,$S$6:$S$34,G14)+SUMIFS($T$6:$T$34,$R$6:$R$34,F15,$S$6:$S$34,H15)+SUMIFS($T$6:$T$34,$R$6:$R$34,$G$7,$S$6:$S$34,G15)+SUMIFS($T$6:$T$34,$R$6:$R$34,F16,$S$6:$S$34,H16)+SUMIFS($T$6:$T$34,$R$6:$R$34,$G$7,$S$6:$S$34,G16)</f>
        <v>0</v>
      </c>
      <c r="K13" s="94"/>
      <c r="R13" s="45" t="s">
        <v>36</v>
      </c>
      <c r="S13" s="51">
        <v>0</v>
      </c>
      <c r="T13" s="49">
        <v>0</v>
      </c>
    </row>
    <row r="14" spans="1:21" ht="14.4" customHeight="1" x14ac:dyDescent="0.25">
      <c r="A14" s="95"/>
      <c r="B14" s="95"/>
      <c r="C14" s="95"/>
      <c r="D14" s="95"/>
      <c r="E14" s="66"/>
      <c r="F14" s="67"/>
      <c r="G14" s="68"/>
      <c r="H14" s="63"/>
      <c r="I14" s="95"/>
      <c r="J14" s="98"/>
      <c r="K14" s="95"/>
      <c r="R14" s="45" t="s">
        <v>36</v>
      </c>
      <c r="S14" s="61" t="s">
        <v>42</v>
      </c>
      <c r="T14" s="49">
        <v>144</v>
      </c>
    </row>
    <row r="15" spans="1:21" ht="14.4" customHeight="1" x14ac:dyDescent="0.25">
      <c r="A15" s="95"/>
      <c r="B15" s="95"/>
      <c r="C15" s="95"/>
      <c r="D15" s="95"/>
      <c r="E15" s="67"/>
      <c r="F15" s="67"/>
      <c r="G15" s="68"/>
      <c r="H15" s="63"/>
      <c r="I15" s="95"/>
      <c r="J15" s="98"/>
      <c r="K15" s="95"/>
      <c r="R15" s="45" t="s">
        <v>36</v>
      </c>
      <c r="S15" s="61" t="s">
        <v>28</v>
      </c>
      <c r="T15" s="49">
        <v>216</v>
      </c>
    </row>
    <row r="16" spans="1:21" ht="14.4" customHeight="1" x14ac:dyDescent="0.25">
      <c r="A16" s="96"/>
      <c r="B16" s="96"/>
      <c r="C16" s="96"/>
      <c r="D16" s="96"/>
      <c r="E16" s="67"/>
      <c r="F16" s="67"/>
      <c r="G16" s="68"/>
      <c r="H16" s="63"/>
      <c r="I16" s="96"/>
      <c r="J16" s="99"/>
      <c r="K16" s="96"/>
      <c r="R16" s="45" t="s">
        <v>36</v>
      </c>
      <c r="S16" s="61" t="s">
        <v>62</v>
      </c>
      <c r="T16" s="49">
        <v>360</v>
      </c>
    </row>
    <row r="17" spans="1:20" ht="14.4" customHeight="1" x14ac:dyDescent="0.25">
      <c r="A17" s="94"/>
      <c r="B17" s="94"/>
      <c r="C17" s="94"/>
      <c r="D17" s="94"/>
      <c r="E17" s="63"/>
      <c r="F17" s="64"/>
      <c r="G17" s="65"/>
      <c r="H17" s="63"/>
      <c r="I17" s="94"/>
      <c r="J17" s="97">
        <f>SUMIFS($T$6:$T$34,$R$6:$R$34,F17,$S$6:$S$34,H17)+SUMIFS($T$6:$T$34,$R$6:$R$34,$G$7,$S$6:$S$34,G17)+(I17/2)+SUMIFS($T$6:$T$34,$R$6:$R$34,F18,$S$6:$S$34,H18)+SUMIFS($T$6:$T$34,$R$6:$R$34,$G$7,$S$6:$S$34,G18)+SUMIFS($T$6:$T$34,$R$6:$R$34,F19,$S$6:$S$34,H19)+SUMIFS($T$6:$T$34,$R$6:$R$34,$G$7,$S$6:$S$34,G19)+SUMIFS($T$6:$T$34,$R$6:$R$34,F20,$S$6:$S$34,H20)+SUMIFS($T$6:$T$34,$R$6:$R$34,$G$7,$S$6:$S$34,G20)</f>
        <v>0</v>
      </c>
      <c r="K17" s="94"/>
      <c r="R17" s="45" t="s">
        <v>37</v>
      </c>
      <c r="S17" s="51">
        <v>0</v>
      </c>
      <c r="T17" s="49">
        <v>0</v>
      </c>
    </row>
    <row r="18" spans="1:20" ht="14.4" customHeight="1" x14ac:dyDescent="0.25">
      <c r="A18" s="95"/>
      <c r="B18" s="95"/>
      <c r="C18" s="95"/>
      <c r="D18" s="95"/>
      <c r="E18" s="66"/>
      <c r="F18" s="67"/>
      <c r="G18" s="68"/>
      <c r="H18" s="63"/>
      <c r="I18" s="95"/>
      <c r="J18" s="98"/>
      <c r="K18" s="95"/>
      <c r="R18" s="45" t="s">
        <v>37</v>
      </c>
      <c r="S18" s="61" t="s">
        <v>42</v>
      </c>
      <c r="T18" s="49">
        <v>60</v>
      </c>
    </row>
    <row r="19" spans="1:20" ht="14.4" customHeight="1" x14ac:dyDescent="0.25">
      <c r="A19" s="95"/>
      <c r="B19" s="95"/>
      <c r="C19" s="95"/>
      <c r="D19" s="95"/>
      <c r="E19" s="67"/>
      <c r="F19" s="67"/>
      <c r="G19" s="68"/>
      <c r="H19" s="63"/>
      <c r="I19" s="95"/>
      <c r="J19" s="98"/>
      <c r="K19" s="95"/>
      <c r="R19" s="45" t="s">
        <v>37</v>
      </c>
      <c r="S19" s="61" t="s">
        <v>28</v>
      </c>
      <c r="T19" s="49">
        <v>90</v>
      </c>
    </row>
    <row r="20" spans="1:20" ht="14.4" customHeight="1" x14ac:dyDescent="0.25">
      <c r="A20" s="96"/>
      <c r="B20" s="96"/>
      <c r="C20" s="96"/>
      <c r="D20" s="96"/>
      <c r="E20" s="67"/>
      <c r="F20" s="67"/>
      <c r="G20" s="68"/>
      <c r="H20" s="63"/>
      <c r="I20" s="96"/>
      <c r="J20" s="99"/>
      <c r="K20" s="96"/>
      <c r="R20" s="45" t="s">
        <v>37</v>
      </c>
      <c r="S20" s="61" t="s">
        <v>62</v>
      </c>
      <c r="T20" s="49">
        <v>150</v>
      </c>
    </row>
    <row r="21" spans="1:20" ht="14.4" customHeight="1" x14ac:dyDescent="0.25">
      <c r="A21" s="94"/>
      <c r="B21" s="94"/>
      <c r="C21" s="94"/>
      <c r="D21" s="100"/>
      <c r="E21" s="63"/>
      <c r="F21" s="64"/>
      <c r="G21" s="65"/>
      <c r="H21" s="63"/>
      <c r="I21" s="94"/>
      <c r="J21" s="97">
        <f>SUMIFS($T$6:$T$34,$R$6:$R$34,F21,$S$6:$S$34,H21)+SUMIFS($T$6:$T$34,$R$6:$R$34,$G$7,$S$6:$S$34,G21)+(I21/2)+SUMIFS($T$6:$T$34,$R$6:$R$34,F22,$S$6:$S$34,H22)+SUMIFS($T$6:$T$34,$R$6:$R$34,$G$7,$S$6:$S$34,G22)+SUMIFS($T$6:$T$34,$R$6:$R$34,F23,$S$6:$S$34,H23)+SUMIFS($T$6:$T$34,$R$6:$R$34,$G$7,$S$6:$S$34,G23)+SUMIFS($T$6:$T$34,$R$6:$R$34,F24,$S$6:$S$34,H24)+SUMIFS($T$6:$T$34,$R$6:$R$34,$G$7,$S$6:$S$34,G24)</f>
        <v>0</v>
      </c>
      <c r="K21" s="94"/>
      <c r="R21" s="45" t="s">
        <v>38</v>
      </c>
      <c r="S21" s="51">
        <v>0</v>
      </c>
      <c r="T21" s="49">
        <v>0</v>
      </c>
    </row>
    <row r="22" spans="1:20" ht="14.4" customHeight="1" x14ac:dyDescent="0.25">
      <c r="A22" s="95"/>
      <c r="B22" s="95"/>
      <c r="C22" s="95"/>
      <c r="D22" s="95"/>
      <c r="E22" s="66"/>
      <c r="F22" s="67"/>
      <c r="G22" s="68"/>
      <c r="H22" s="63"/>
      <c r="I22" s="95"/>
      <c r="J22" s="98"/>
      <c r="K22" s="95"/>
      <c r="R22" s="45" t="s">
        <v>38</v>
      </c>
      <c r="S22" s="61" t="s">
        <v>42</v>
      </c>
      <c r="T22" s="49">
        <v>30</v>
      </c>
    </row>
    <row r="23" spans="1:20" ht="14.4" customHeight="1" x14ac:dyDescent="0.25">
      <c r="A23" s="95"/>
      <c r="B23" s="95"/>
      <c r="C23" s="95"/>
      <c r="D23" s="95"/>
      <c r="E23" s="67"/>
      <c r="F23" s="67"/>
      <c r="G23" s="68"/>
      <c r="H23" s="63"/>
      <c r="I23" s="95"/>
      <c r="J23" s="98"/>
      <c r="K23" s="95"/>
      <c r="R23" s="45" t="s">
        <v>38</v>
      </c>
      <c r="S23" s="61" t="s">
        <v>28</v>
      </c>
      <c r="T23" s="49">
        <v>40</v>
      </c>
    </row>
    <row r="24" spans="1:20" ht="14.4" customHeight="1" x14ac:dyDescent="0.25">
      <c r="A24" s="96"/>
      <c r="B24" s="96"/>
      <c r="C24" s="96"/>
      <c r="D24" s="96"/>
      <c r="E24" s="67"/>
      <c r="F24" s="67"/>
      <c r="G24" s="68"/>
      <c r="H24" s="63"/>
      <c r="I24" s="96"/>
      <c r="J24" s="99"/>
      <c r="K24" s="96"/>
      <c r="R24" s="45" t="s">
        <v>38</v>
      </c>
      <c r="S24" s="61" t="s">
        <v>62</v>
      </c>
      <c r="T24" s="49">
        <v>60</v>
      </c>
    </row>
    <row r="25" spans="1:20" ht="14.4" customHeight="1" x14ac:dyDescent="0.25">
      <c r="A25" s="94"/>
      <c r="B25" s="94"/>
      <c r="C25" s="94"/>
      <c r="D25" s="94"/>
      <c r="E25" s="63"/>
      <c r="F25" s="64"/>
      <c r="G25" s="65"/>
      <c r="H25" s="63"/>
      <c r="I25" s="94"/>
      <c r="J25" s="97">
        <f>SUMIFS($T$6:$T$34,$R$6:$R$34,F25,$S$6:$S$34,H25)+SUMIFS($T$6:$T$34,$R$6:$R$34,$G$7,$S$6:$S$34,G25)+(I25/2)+SUMIFS($T$6:$T$34,$R$6:$R$34,F26,$S$6:$S$34,H26)+SUMIFS($T$6:$T$34,$R$6:$R$34,$G$7,$S$6:$S$34,G26)+SUMIFS($T$6:$T$34,$R$6:$R$34,F27,$S$6:$S$34,H27)+SUMIFS($T$6:$T$34,$R$6:$R$34,$G$7,$S$6:$S$34,G27)+SUMIFS($T$6:$T$34,$R$6:$R$34,F28,$S$6:$S$34,H28)+SUMIFS($T$6:$T$34,$R$6:$R$34,$G$7,$S$6:$S$34,G28)</f>
        <v>0</v>
      </c>
      <c r="K25" s="94"/>
    </row>
    <row r="26" spans="1:20" ht="14.4" customHeight="1" x14ac:dyDescent="0.25">
      <c r="A26" s="95"/>
      <c r="B26" s="95"/>
      <c r="C26" s="95"/>
      <c r="D26" s="95"/>
      <c r="E26" s="66"/>
      <c r="F26" s="67"/>
      <c r="G26" s="68"/>
      <c r="H26" s="63"/>
      <c r="I26" s="95"/>
      <c r="J26" s="98"/>
      <c r="K26" s="95"/>
    </row>
    <row r="27" spans="1:20" ht="14.4" customHeight="1" x14ac:dyDescent="0.25">
      <c r="A27" s="95"/>
      <c r="B27" s="95"/>
      <c r="C27" s="95"/>
      <c r="D27" s="95"/>
      <c r="E27" s="67"/>
      <c r="F27" s="67"/>
      <c r="G27" s="68"/>
      <c r="H27" s="63"/>
      <c r="I27" s="95"/>
      <c r="J27" s="98"/>
      <c r="K27" s="95"/>
      <c r="R27" s="1">
        <v>0</v>
      </c>
      <c r="S27" s="49">
        <v>0</v>
      </c>
    </row>
    <row r="28" spans="1:20" ht="14.4" customHeight="1" x14ac:dyDescent="0.25">
      <c r="A28" s="96"/>
      <c r="B28" s="96"/>
      <c r="C28" s="96"/>
      <c r="D28" s="96"/>
      <c r="E28" s="67"/>
      <c r="F28" s="67"/>
      <c r="G28" s="68"/>
      <c r="H28" s="63"/>
      <c r="I28" s="96"/>
      <c r="J28" s="99"/>
      <c r="K28" s="96"/>
      <c r="R28" s="1">
        <v>1</v>
      </c>
      <c r="S28" s="50" t="s">
        <v>29</v>
      </c>
    </row>
    <row r="29" spans="1:20" ht="14.4" customHeight="1" x14ac:dyDescent="0.25">
      <c r="A29" s="94"/>
      <c r="B29" s="94"/>
      <c r="C29" s="94"/>
      <c r="D29" s="94"/>
      <c r="E29" s="63"/>
      <c r="F29" s="64"/>
      <c r="G29" s="65"/>
      <c r="H29" s="63"/>
      <c r="I29" s="94"/>
      <c r="J29" s="97">
        <f>SUMIFS($T$6:$T$34,$R$6:$R$34,F29,$S$6:$S$34,H29)+SUMIFS($T$6:$T$34,$R$6:$R$34,$G$7,$S$6:$S$34,G29)+(I29/2)+SUMIFS($T$6:$T$34,$R$6:$R$34,F30,$S$6:$S$34,H30)+SUMIFS($T$6:$T$34,$R$6:$R$34,$G$7,$S$6:$S$34,G30)+SUMIFS($T$6:$T$34,$R$6:$R$34,F31,$S$6:$S$34,H31)+SUMIFS($T$6:$T$34,$R$6:$R$34,$G$7,$S$6:$S$34,G31)+SUMIFS($T$6:$T$34,$R$6:$R$34,F32,$S$6:$S$34,H32)+SUMIFS($T$6:$T$34,$R$6:$R$34,$G$7,$S$6:$S$34,G32)</f>
        <v>0</v>
      </c>
      <c r="K29" s="94"/>
      <c r="R29" s="1">
        <v>2</v>
      </c>
      <c r="S29" s="50" t="s">
        <v>28</v>
      </c>
    </row>
    <row r="30" spans="1:20" ht="14.4" customHeight="1" x14ac:dyDescent="0.25">
      <c r="A30" s="95"/>
      <c r="B30" s="95"/>
      <c r="C30" s="95"/>
      <c r="D30" s="95"/>
      <c r="E30" s="66"/>
      <c r="F30" s="67"/>
      <c r="G30" s="68"/>
      <c r="H30" s="63"/>
      <c r="I30" s="95"/>
      <c r="J30" s="98"/>
      <c r="K30" s="95"/>
      <c r="R30" s="1">
        <v>3</v>
      </c>
      <c r="S30" s="50" t="s">
        <v>30</v>
      </c>
    </row>
    <row r="31" spans="1:20" ht="14.4" customHeight="1" x14ac:dyDescent="0.25">
      <c r="A31" s="95"/>
      <c r="B31" s="95"/>
      <c r="C31" s="95"/>
      <c r="D31" s="95"/>
      <c r="E31" s="67"/>
      <c r="F31" s="67"/>
      <c r="G31" s="68"/>
      <c r="H31" s="63"/>
      <c r="I31" s="95"/>
      <c r="J31" s="98"/>
      <c r="K31" s="95"/>
    </row>
    <row r="32" spans="1:20" ht="14.4" customHeight="1" thickBot="1" x14ac:dyDescent="0.3">
      <c r="A32" s="96"/>
      <c r="B32" s="96"/>
      <c r="C32" s="96"/>
      <c r="D32" s="96"/>
      <c r="E32" s="67"/>
      <c r="F32" s="67"/>
      <c r="G32" s="68"/>
      <c r="H32" s="63"/>
      <c r="I32" s="96"/>
      <c r="J32" s="99"/>
      <c r="K32" s="96"/>
    </row>
    <row r="33" spans="1:11" ht="25.2" customHeight="1" thickBot="1" x14ac:dyDescent="0.3">
      <c r="I33" s="7" t="s">
        <v>1</v>
      </c>
      <c r="J33" s="6">
        <f>SUM(J8:J32)</f>
        <v>60</v>
      </c>
    </row>
    <row r="34" spans="1:11" ht="20.399999999999999" customHeight="1" x14ac:dyDescent="0.25"/>
    <row r="35" spans="1:11" ht="29.4" customHeight="1" x14ac:dyDescent="0.25">
      <c r="F35" s="31" t="s">
        <v>0</v>
      </c>
      <c r="G35" s="91"/>
      <c r="H35" s="91"/>
      <c r="I35" s="93" t="s">
        <v>14</v>
      </c>
      <c r="J35" s="93"/>
      <c r="K35" s="69"/>
    </row>
    <row r="36" spans="1:11" x14ac:dyDescent="0.25">
      <c r="I36" s="34"/>
    </row>
    <row r="37" spans="1:11" ht="16.8" customHeight="1" x14ac:dyDescent="0.25">
      <c r="I37" s="34" t="s">
        <v>26</v>
      </c>
    </row>
    <row r="38" spans="1:11" ht="23.4" customHeight="1" x14ac:dyDescent="0.25"/>
    <row r="41" spans="1:11" ht="12.6" customHeight="1" x14ac:dyDescent="0.25"/>
    <row r="42" spans="1:11" x14ac:dyDescent="0.25">
      <c r="A42" s="35"/>
      <c r="B42" s="35"/>
    </row>
    <row r="43" spans="1:11" x14ac:dyDescent="0.25">
      <c r="A43" s="36"/>
      <c r="B43" s="36"/>
      <c r="C43" s="37"/>
      <c r="D43" s="37"/>
      <c r="E43" s="37"/>
      <c r="F43" s="37"/>
      <c r="G43" s="37"/>
      <c r="H43" s="38"/>
    </row>
    <row r="44" spans="1:11" x14ac:dyDescent="0.25">
      <c r="A44" s="39"/>
      <c r="B44" s="39"/>
      <c r="C44" s="40"/>
      <c r="D44" s="40"/>
      <c r="E44" s="40"/>
      <c r="F44" s="40"/>
      <c r="G44" s="40"/>
      <c r="H44" s="41"/>
    </row>
    <row r="45" spans="1:11" ht="5.4" customHeight="1" x14ac:dyDescent="0.25">
      <c r="A45" s="39"/>
      <c r="B45" s="39"/>
      <c r="C45" s="40"/>
      <c r="D45" s="40"/>
      <c r="E45" s="40"/>
      <c r="F45" s="40"/>
      <c r="G45" s="40"/>
      <c r="H45" s="41"/>
    </row>
    <row r="46" spans="1:11" x14ac:dyDescent="0.25">
      <c r="A46" s="90"/>
      <c r="B46" s="90"/>
      <c r="C46" s="90"/>
      <c r="D46" s="42"/>
      <c r="E46" s="42"/>
      <c r="F46" s="42"/>
      <c r="G46" s="42"/>
      <c r="H46" s="38"/>
    </row>
    <row r="47" spans="1:11" x14ac:dyDescent="0.25">
      <c r="A47" s="36"/>
      <c r="B47" s="36"/>
      <c r="C47" s="37"/>
      <c r="D47" s="37"/>
      <c r="E47" s="37"/>
      <c r="F47" s="37"/>
      <c r="G47" s="37"/>
      <c r="H47" s="38"/>
    </row>
    <row r="48" spans="1:11" ht="5.4" customHeight="1" x14ac:dyDescent="0.25">
      <c r="A48" s="36"/>
      <c r="B48" s="36"/>
      <c r="C48" s="37"/>
      <c r="D48" s="37"/>
      <c r="E48" s="37"/>
      <c r="F48" s="37"/>
      <c r="G48" s="37"/>
      <c r="H48" s="38"/>
    </row>
    <row r="49" spans="1:8" x14ac:dyDescent="0.25">
      <c r="A49" s="36"/>
      <c r="B49" s="36"/>
      <c r="C49" s="37"/>
      <c r="D49" s="37"/>
      <c r="E49" s="37"/>
      <c r="F49" s="37"/>
      <c r="G49" s="37"/>
      <c r="H49" s="38"/>
    </row>
    <row r="50" spans="1:8" x14ac:dyDescent="0.25">
      <c r="A50" s="39"/>
      <c r="B50" s="39"/>
      <c r="C50" s="40"/>
      <c r="D50" s="40"/>
      <c r="E50" s="40"/>
      <c r="F50" s="40"/>
      <c r="G50" s="40"/>
      <c r="H50" s="41"/>
    </row>
    <row r="51" spans="1:8" ht="5.4" customHeight="1" x14ac:dyDescent="0.25">
      <c r="A51" s="39"/>
      <c r="B51" s="39"/>
      <c r="C51" s="40"/>
      <c r="D51" s="40"/>
      <c r="E51" s="40"/>
      <c r="F51" s="40"/>
      <c r="G51" s="40"/>
      <c r="H51" s="41"/>
    </row>
    <row r="52" spans="1:8" x14ac:dyDescent="0.25">
      <c r="A52" s="36"/>
      <c r="B52" s="36"/>
      <c r="C52" s="40"/>
      <c r="D52" s="40"/>
      <c r="E52" s="40"/>
      <c r="F52" s="40"/>
      <c r="G52" s="40"/>
      <c r="H52" s="41"/>
    </row>
    <row r="53" spans="1:8" ht="5.4" customHeight="1" x14ac:dyDescent="0.25">
      <c r="A53" s="36"/>
      <c r="B53" s="36"/>
      <c r="C53" s="40"/>
      <c r="D53" s="40"/>
      <c r="E53" s="40"/>
      <c r="F53" s="40"/>
      <c r="G53" s="40"/>
      <c r="H53" s="41"/>
    </row>
    <row r="54" spans="1:8" x14ac:dyDescent="0.25">
      <c r="A54" s="36"/>
      <c r="B54" s="36"/>
      <c r="H54" s="41"/>
    </row>
    <row r="55" spans="1:8" ht="5.4" customHeight="1" x14ac:dyDescent="0.25">
      <c r="A55" s="39"/>
      <c r="B55" s="39"/>
      <c r="C55" s="40"/>
      <c r="D55" s="40"/>
      <c r="E55" s="40"/>
      <c r="F55" s="40"/>
      <c r="G55" s="40"/>
      <c r="H55" s="41"/>
    </row>
    <row r="56" spans="1:8" x14ac:dyDescent="0.25">
      <c r="A56" s="36"/>
      <c r="B56" s="36"/>
      <c r="C56" s="37"/>
      <c r="D56" s="37"/>
      <c r="E56" s="37"/>
      <c r="F56" s="37"/>
      <c r="G56" s="37"/>
      <c r="H56" s="38"/>
    </row>
    <row r="57" spans="1:8" x14ac:dyDescent="0.25">
      <c r="A57" s="37"/>
      <c r="B57" s="37"/>
      <c r="C57" s="37"/>
      <c r="D57" s="37"/>
      <c r="E57" s="37"/>
      <c r="F57" s="37"/>
      <c r="G57" s="37"/>
      <c r="H57" s="38"/>
    </row>
  </sheetData>
  <sheetProtection algorithmName="SHA-512" hashValue="iBRFSoH1NqnHBoo2+uoqNrXHn3wfaFWXCaJ+U1qnlbKY3WayR2N0gS9mJnpZKZt6JbgxR1gbdDXNyBjlPxvqag==" saltValue="laYQ21CgSigXEKAPqiDRGg==" spinCount="100000" sheet="1" objects="1" scenarios="1"/>
  <protectedRanges>
    <protectedRange sqref="B3:D5 A8:I11 K8:K11 J3:K5 A13:I32 K13:K32 G35 H35 K35" name="Bereich1"/>
  </protectedRanges>
  <mergeCells count="51">
    <mergeCell ref="J5:K5"/>
    <mergeCell ref="J4:K4"/>
    <mergeCell ref="J3:K3"/>
    <mergeCell ref="B5:D5"/>
    <mergeCell ref="B4:D4"/>
    <mergeCell ref="B3:D3"/>
    <mergeCell ref="A46:C46"/>
    <mergeCell ref="A8:A11"/>
    <mergeCell ref="B8:B11"/>
    <mergeCell ref="C8:C11"/>
    <mergeCell ref="D8:D11"/>
    <mergeCell ref="A17:A20"/>
    <mergeCell ref="B17:B20"/>
    <mergeCell ref="C17:C20"/>
    <mergeCell ref="D17:D20"/>
    <mergeCell ref="K8:K11"/>
    <mergeCell ref="A13:A16"/>
    <mergeCell ref="B13:B16"/>
    <mergeCell ref="C13:C16"/>
    <mergeCell ref="D13:D16"/>
    <mergeCell ref="I13:I16"/>
    <mergeCell ref="K13:K16"/>
    <mergeCell ref="J8:J11"/>
    <mergeCell ref="J13:J16"/>
    <mergeCell ref="I8:I11"/>
    <mergeCell ref="I17:I20"/>
    <mergeCell ref="K17:K20"/>
    <mergeCell ref="A21:A24"/>
    <mergeCell ref="B21:B24"/>
    <mergeCell ref="C21:C24"/>
    <mergeCell ref="D21:D24"/>
    <mergeCell ref="I21:I24"/>
    <mergeCell ref="K21:K24"/>
    <mergeCell ref="J17:J20"/>
    <mergeCell ref="J21:J24"/>
    <mergeCell ref="K29:K32"/>
    <mergeCell ref="J29:J32"/>
    <mergeCell ref="A25:A28"/>
    <mergeCell ref="B25:B28"/>
    <mergeCell ref="C25:C28"/>
    <mergeCell ref="D25:D28"/>
    <mergeCell ref="I25:I28"/>
    <mergeCell ref="K25:K28"/>
    <mergeCell ref="J25:J28"/>
    <mergeCell ref="I35:J35"/>
    <mergeCell ref="A29:A32"/>
    <mergeCell ref="B29:B32"/>
    <mergeCell ref="C29:C32"/>
    <mergeCell ref="D29:D32"/>
    <mergeCell ref="I29:I32"/>
    <mergeCell ref="G35:H35"/>
  </mergeCells>
  <dataValidations count="2">
    <dataValidation type="list" allowBlank="1" showInputMessage="1" showErrorMessage="1" sqref="F7:F32" xr:uid="{C550963C-2D7C-4BBA-85D6-A0D366EB0E84}">
      <formula1>$R$9:$R$24</formula1>
    </dataValidation>
    <dataValidation type="list" allowBlank="1" showInputMessage="1" showErrorMessage="1" sqref="G8:H32 G7" xr:uid="{2497511B-FA7D-4773-B81E-2B2EDB0DEE1D}">
      <formula1>$S$17:$S$20</formula1>
    </dataValidation>
  </dataValidations>
  <pageMargins left="0.19685039370078741" right="0.19685039370078741" top="0.19685039370078741" bottom="0.31496062992125984" header="0.31496062992125984" footer="0.31496062992125984"/>
  <pageSetup paperSize="9" scale="80" fitToWidth="2" fitToHeight="0" orientation="landscape" verticalDpi="0" r:id="rId1"/>
  <headerFooter>
    <oddFooter>&amp;L&amp;"Arial,Kursiv"&amp;8© Turnverband Bern Oberaargau-Emmental, V11.24&amp;R&amp;"Arial,Kursiv"&amp;8Seite &amp;P von &amp;N</oddFooter>
  </headerFooter>
  <colBreaks count="1" manualBreakCount="1">
    <brk id="11" max="36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6B6AF46B09D414897C6017BD8D6479E" ma:contentTypeVersion="19" ma:contentTypeDescription="Ein neues Dokument erstellen." ma:contentTypeScope="" ma:versionID="93952bc09bad2320246693196056a235">
  <xsd:schema xmlns:xsd="http://www.w3.org/2001/XMLSchema" xmlns:xs="http://www.w3.org/2001/XMLSchema" xmlns:p="http://schemas.microsoft.com/office/2006/metadata/properties" xmlns:ns2="1e0418a7-97af-4532-b922-ca36c95ec125" xmlns:ns3="bf991262-b6a7-41cb-b6dc-db9d0d827574" targetNamespace="http://schemas.microsoft.com/office/2006/metadata/properties" ma:root="true" ma:fieldsID="ecc898efe11a057c0cfebcc5d3a4f733" ns2:_="" ns3:_="">
    <xsd:import namespace="1e0418a7-97af-4532-b922-ca36c95ec125"/>
    <xsd:import namespace="bf991262-b6a7-41cb-b6dc-db9d0d8275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Person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0418a7-97af-4532-b922-ca36c95ec1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fae9033b-f038-4d83-81fe-5d8aeedea8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en" ma:index="24" nillable="true" ma:displayName="Personen" ma:format="Dropdown" ma:list="UserInfo" ma:SharePointGroup="0" ma:internalName="Persone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91262-b6a7-41cb-b6dc-db9d0d827574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ba2b5a0-480a-4e2e-bbdb-25bbf36ef6fd}" ma:internalName="TaxCatchAll" ma:showField="CatchAllData" ma:web="bf991262-b6a7-41cb-b6dc-db9d0d8275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sonen xmlns="1e0418a7-97af-4532-b922-ca36c95ec125">
      <UserInfo>
        <DisplayName/>
        <AccountId xsi:nil="true"/>
        <AccountType/>
      </UserInfo>
    </Personen>
    <lcf76f155ced4ddcb4097134ff3c332f xmlns="1e0418a7-97af-4532-b922-ca36c95ec125">
      <Terms xmlns="http://schemas.microsoft.com/office/infopath/2007/PartnerControls"/>
    </lcf76f155ced4ddcb4097134ff3c332f>
    <TaxCatchAll xmlns="bf991262-b6a7-41cb-b6dc-db9d0d827574" xsi:nil="true"/>
  </documentManagement>
</p:properties>
</file>

<file path=customXml/itemProps1.xml><?xml version="1.0" encoding="utf-8"?>
<ds:datastoreItem xmlns:ds="http://schemas.openxmlformats.org/officeDocument/2006/customXml" ds:itemID="{36BC46C5-8CAE-46A4-BB0A-F5FE0E5AF2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0418a7-97af-4532-b922-ca36c95ec125"/>
    <ds:schemaRef ds:uri="bf991262-b6a7-41cb-b6dc-db9d0d8275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6919E4-37A7-431E-804F-FC8486F6D3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70FADB-91C1-41FE-9434-38D6E388A0B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6994c90c-d46d-4a41-917f-3d8eb66998e9"/>
    <ds:schemaRef ds:uri="http://www.w3.org/XML/1998/namespace"/>
    <ds:schemaRef ds:uri="1e0418a7-97af-4532-b922-ca36c95ec125"/>
    <ds:schemaRef ds:uri="bf991262-b6a7-41cb-b6dc-db9d0d82757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8</vt:i4>
      </vt:variant>
    </vt:vector>
  </HeadingPairs>
  <TitlesOfParts>
    <vt:vector size="13" baseType="lpstr">
      <vt:lpstr>pers. Spesen</vt:lpstr>
      <vt:lpstr>Sitzungen-Sammelentschädigung</vt:lpstr>
      <vt:lpstr>Wettkämpfe-Sammelentschädigung</vt:lpstr>
      <vt:lpstr>Ausbildung-Sammelentschädigung</vt:lpstr>
      <vt:lpstr>J+S-Sammelentschädig</vt:lpstr>
      <vt:lpstr>'Ausbildung-Sammelentschädigung'!Druckbereich</vt:lpstr>
      <vt:lpstr>'J+S-Sammelentschädig'!Druckbereich</vt:lpstr>
      <vt:lpstr>'pers. Spesen'!Druckbereich</vt:lpstr>
      <vt:lpstr>'Sitzungen-Sammelentschädigung'!Druckbereich</vt:lpstr>
      <vt:lpstr>'Wettkämpfe-Sammelentschädigung'!Druckbereich</vt:lpstr>
      <vt:lpstr>'Ausbildung-Sammelentschädigung'!Drucktitel</vt:lpstr>
      <vt:lpstr>'J+S-Sammelentschädig'!Drucktitel</vt:lpstr>
      <vt:lpstr>'Wettkämpfe-Sammelentschädigung'!Drucktitel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TBOE Geschäftsstelle</dc:creator>
  <cp:lastModifiedBy>TBOE Geschäftsstelle</cp:lastModifiedBy>
  <cp:lastPrinted>2025-02-13T13:15:22Z</cp:lastPrinted>
  <dcterms:created xsi:type="dcterms:W3CDTF">2024-01-30T13:00:57Z</dcterms:created>
  <dcterms:modified xsi:type="dcterms:W3CDTF">2025-02-20T16:12:54Z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0x01010056B6AF46B09D414897C6017BD8D6479E</vt:lpwstr>
  </property>
  <property fmtid="{D5CDD505-2E9C-101B-9397-08002B2CF9AE}" pid="3" name="MediaServiceImageTags">
    <vt:lpwstr/>
  </property>
</Properties>
</file>